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Beräkningsmall" sheetId="1" r:id="rId1"/>
    <sheet name="Blad1" sheetId="2" r:id="rId2"/>
  </sheets>
  <definedNames>
    <definedName name="_xlnm.Print_Area" localSheetId="0">'Beräkningsmall'!$B$3:$G$86</definedName>
  </definedNames>
  <calcPr fullCalcOnLoad="1"/>
</workbook>
</file>

<file path=xl/sharedStrings.xml><?xml version="1.0" encoding="utf-8"?>
<sst xmlns="http://schemas.openxmlformats.org/spreadsheetml/2006/main" count="239" uniqueCount="125">
  <si>
    <t>Delfaktorer grönska</t>
  </si>
  <si>
    <t>Grönska på väggar</t>
  </si>
  <si>
    <t>B</t>
  </si>
  <si>
    <t>Naturligt arturval</t>
  </si>
  <si>
    <t>Delfaktorer vatten</t>
  </si>
  <si>
    <t>Öppna hårdgjorda ytor</t>
  </si>
  <si>
    <t>-</t>
  </si>
  <si>
    <t>Täta ytor</t>
  </si>
  <si>
    <t>K</t>
  </si>
  <si>
    <t>Uppnådd faktor:</t>
  </si>
  <si>
    <t>Balansräkning:</t>
  </si>
  <si>
    <t>K = Klimatanpassning</t>
  </si>
  <si>
    <t>S = Sociala värden</t>
  </si>
  <si>
    <t>Bärande träd</t>
  </si>
  <si>
    <t xml:space="preserve"> </t>
  </si>
  <si>
    <t>Gemensamma takterasser</t>
  </si>
  <si>
    <t>Synliga gröna tak</t>
  </si>
  <si>
    <t>Buskar upplevelsevärden</t>
  </si>
  <si>
    <t>Vattenspeglar</t>
  </si>
  <si>
    <t>S</t>
  </si>
  <si>
    <t>Fontäner, cirkulationsanläggning  o.dyl.</t>
  </si>
  <si>
    <t>Fruktträd och blommande träd</t>
  </si>
  <si>
    <t>FAKTORBERÄKN. AREA:</t>
  </si>
  <si>
    <t>Ej underbyggd markgrönska</t>
  </si>
  <si>
    <t>Diversitet i fältskiktet</t>
  </si>
  <si>
    <t>Bärande buskar</t>
  </si>
  <si>
    <t>Total summa (eko-effektiv yta):</t>
  </si>
  <si>
    <t>Vattenytor i dammar, bäckar och diken</t>
  </si>
  <si>
    <t>Halvöppna hårdgjorda ytor</t>
  </si>
  <si>
    <t>Hårdgjorda ytor med fogar</t>
  </si>
  <si>
    <t>Avvattning av hårdgjorda ytor till omgivande grönska på marken</t>
  </si>
  <si>
    <t>Biologiskt tillgängliga vatten - upplevelsevärden</t>
  </si>
  <si>
    <t>Balkonger och terrasser samt växthus förberedda för odling</t>
  </si>
  <si>
    <t xml:space="preserve"> Max antal:</t>
  </si>
  <si>
    <t>Uppnått antal:</t>
  </si>
  <si>
    <t>% :</t>
  </si>
  <si>
    <t xml:space="preserve">Odlingsytor </t>
  </si>
  <si>
    <t>Fjärilsrabatt</t>
  </si>
  <si>
    <t>Växtbädd &gt;800 mm djup</t>
  </si>
  <si>
    <t>Växtbädd 600-800 mm djup</t>
  </si>
  <si>
    <t>Växtbädd 200-600 mm djup</t>
  </si>
  <si>
    <t>Grönt tak med &gt; 300 mm djup växtbädd</t>
  </si>
  <si>
    <t>Diversitet på gröna tunna sedumtak</t>
  </si>
  <si>
    <t>Bärande buskar med ätlig frukt</t>
  </si>
  <si>
    <t>Faktor poäng</t>
  </si>
  <si>
    <t>Poäng</t>
  </si>
  <si>
    <t>% av uppnådd faktor</t>
  </si>
  <si>
    <t>Area</t>
  </si>
  <si>
    <t>% av total area</t>
  </si>
  <si>
    <t>Delfaktor Grönska tot</t>
  </si>
  <si>
    <t>Växtbäddar</t>
  </si>
  <si>
    <t>Grönt tak/väggar</t>
  </si>
  <si>
    <t>Grönska-bio tot</t>
  </si>
  <si>
    <t>Växtbäddar:</t>
  </si>
  <si>
    <t>Tak</t>
  </si>
  <si>
    <t>Buskar</t>
  </si>
  <si>
    <t>Träd</t>
  </si>
  <si>
    <t>Tak:</t>
  </si>
  <si>
    <t>Grönska rekreation tot</t>
  </si>
  <si>
    <t>Buskar:</t>
  </si>
  <si>
    <t>Grönska klimat tot</t>
  </si>
  <si>
    <t>Delfaktor vatten tot</t>
  </si>
  <si>
    <t>Vatten biodiversitet tot</t>
  </si>
  <si>
    <t>Vatten klimat tot</t>
  </si>
  <si>
    <t>Växtbäddar tot</t>
  </si>
  <si>
    <t>Träd totalt</t>
  </si>
  <si>
    <t>Tak väggar tot</t>
  </si>
  <si>
    <t>Buskar tot</t>
  </si>
  <si>
    <t>Tilläggsfaktorer grönska tot</t>
  </si>
  <si>
    <t>Tilläggsfaktorer vatten tot</t>
  </si>
  <si>
    <t>Befintliga solitära träd (stamdiameter &gt;20 cm)</t>
  </si>
  <si>
    <t>Nya stora träd (stamomkrets &gt;30 cm)</t>
  </si>
  <si>
    <t>Nya mellanstora träd (stamomkrets 20-30 cm)</t>
  </si>
  <si>
    <t>Bevarad naturmark</t>
  </si>
  <si>
    <t>Grönt tak med 50 - 110 mm djup växtbädd</t>
  </si>
  <si>
    <t>Grönt tak med 110 - 300 mm djup växtbädd</t>
  </si>
  <si>
    <t>Grönskande balkonger</t>
  </si>
  <si>
    <t>Balkonger, terrasser och växthus m.m. för odling</t>
  </si>
  <si>
    <t>Grönskande förgårdsmark</t>
  </si>
  <si>
    <t>Buskar - upplevelsevärden</t>
  </si>
  <si>
    <t>Träd - upplevelsevärden</t>
  </si>
  <si>
    <t>Pergolor och dylikt</t>
  </si>
  <si>
    <t>Buskar - generellt</t>
  </si>
  <si>
    <t xml:space="preserve">Träd placerade så att de ger skugga </t>
  </si>
  <si>
    <t>Pergolor, lövgångar m.m. som ger skugga</t>
  </si>
  <si>
    <t>Biologiskt tillgängliga och permanenta vattenytor</t>
  </si>
  <si>
    <t>Fördröjning av dagvatten från hårdgjorda ytor i underjordiska magasin</t>
  </si>
  <si>
    <t>Fördröjning av dagvatten från hårdgjorda ytor i dammar och fuktstråk</t>
  </si>
  <si>
    <t>Uppsamling av regnvatten i magasin  för bevattning</t>
  </si>
  <si>
    <t>Fontäner o.dyl. - svalkande och avkylande effekter</t>
  </si>
  <si>
    <t>Tilläggsfaktorer grönska och klimatanpassning</t>
  </si>
  <si>
    <t>Tilläggsfaktorer grönska och biodiversitet</t>
  </si>
  <si>
    <t>Tilläggsfaktorer vatten och biodiversitet</t>
  </si>
  <si>
    <t>Tilläggsfaktorer vatten och klimatanpassning</t>
  </si>
  <si>
    <t>B = Biodiversitet</t>
  </si>
  <si>
    <t>Tilläggsfaktorer vatten och sociala värden</t>
  </si>
  <si>
    <t>Tilläggsfaktorer grönska och sociala värden</t>
  </si>
  <si>
    <t>Permanent vattenansamling i damm o. dyl.</t>
  </si>
  <si>
    <t>Vatten sociala tot</t>
  </si>
  <si>
    <t>Blomsterprakt i fältskiktet</t>
  </si>
  <si>
    <t>Gröna tak och flerskiktad markgrönska</t>
  </si>
  <si>
    <t>Fuktstråk och regnbäddar m.m. med tillfälligt kvardröjande vatten</t>
  </si>
  <si>
    <t>Holkar - upplevelsevärden</t>
  </si>
  <si>
    <t>Särskilda habitatsstärkande livsmiljöer för fauna</t>
  </si>
  <si>
    <t>Holkar</t>
  </si>
  <si>
    <t>Gräsytor för lek och social aktivitet</t>
  </si>
  <si>
    <t xml:space="preserve">Nya små träd (stamomkrets 16-20 cm) </t>
  </si>
  <si>
    <r>
      <rPr>
        <b/>
        <sz val="12"/>
        <color indexed="57"/>
        <rFont val="Arial"/>
        <family val="2"/>
      </rPr>
      <t>B</t>
    </r>
    <r>
      <rPr>
        <b/>
        <sz val="12"/>
        <color indexed="51"/>
        <rFont val="Arial"/>
        <family val="2"/>
      </rPr>
      <t>S</t>
    </r>
    <r>
      <rPr>
        <b/>
        <sz val="12"/>
        <color indexed="22"/>
        <rFont val="Arial"/>
        <family val="2"/>
      </rPr>
      <t>K</t>
    </r>
  </si>
  <si>
    <r>
      <rPr>
        <b/>
        <sz val="12"/>
        <color indexed="51"/>
        <rFont val="Arial"/>
        <family val="2"/>
      </rPr>
      <t>S</t>
    </r>
    <r>
      <rPr>
        <b/>
        <sz val="12"/>
        <color indexed="22"/>
        <rFont val="Arial"/>
        <family val="2"/>
      </rPr>
      <t>K</t>
    </r>
  </si>
  <si>
    <t>YTA</t>
  </si>
  <si>
    <t>FAKTOR</t>
  </si>
  <si>
    <t>ANTAL</t>
  </si>
  <si>
    <t>AREA</t>
  </si>
  <si>
    <t>Gröna lekytor och sittplatser</t>
  </si>
  <si>
    <t>Avvattning av takytor till regnbäddar och växtbäddar</t>
  </si>
  <si>
    <t>Hela kvarterets (fastighetens) yta:</t>
  </si>
  <si>
    <t>Uppnådd grönytefaktor:</t>
  </si>
  <si>
    <t>Hela kvarterets/fastighetens yta:</t>
  </si>
  <si>
    <t>Sid 1(2)</t>
  </si>
  <si>
    <t>Datum:</t>
  </si>
  <si>
    <t>GYF-ansvarig:</t>
  </si>
  <si>
    <t>Sid 2(2)</t>
  </si>
  <si>
    <t>Projektets skede:</t>
  </si>
  <si>
    <t>Kvarteret (fastigheten): xx, Sundbyberg</t>
  </si>
  <si>
    <t>Obs: Fyll i relevanta rosa rutor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</si>
</sst>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%"/>
  </numFmts>
  <fonts count="6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2"/>
      <color indexed="17"/>
      <name val="Arial"/>
      <family val="2"/>
    </font>
    <font>
      <b/>
      <sz val="12"/>
      <color indexed="48"/>
      <name val="Arial"/>
      <family val="2"/>
    </font>
    <font>
      <b/>
      <sz val="12"/>
      <color indexed="53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color indexed="57"/>
      <name val="Arial"/>
      <family val="2"/>
    </font>
    <font>
      <b/>
      <sz val="12"/>
      <color indexed="22"/>
      <name val="Arial"/>
      <family val="2"/>
    </font>
    <font>
      <b/>
      <sz val="12"/>
      <color indexed="5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41AD49"/>
      <name val="Arial"/>
      <family val="2"/>
    </font>
    <font>
      <b/>
      <sz val="12"/>
      <color rgb="FFAEC3CF"/>
      <name val="Arial"/>
      <family val="2"/>
    </font>
    <font>
      <b/>
      <sz val="12"/>
      <color rgb="FF00B050"/>
      <name val="Arial"/>
      <family val="2"/>
    </font>
    <font>
      <b/>
      <i/>
      <sz val="16"/>
      <color theme="0"/>
      <name val="Arial"/>
      <family val="2"/>
    </font>
    <font>
      <b/>
      <sz val="12"/>
      <color rgb="FFFFC00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readingOrder="2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44">
    <xf numFmtId="0" fontId="0" fillId="0" borderId="0" xfId="0" applyAlignment="1">
      <alignment readingOrder="2"/>
    </xf>
    <xf numFmtId="0" fontId="0" fillId="0" borderId="0" xfId="50">
      <alignment/>
      <protection/>
    </xf>
    <xf numFmtId="0" fontId="0" fillId="0" borderId="0" xfId="50" applyFont="1">
      <alignment/>
      <protection/>
    </xf>
    <xf numFmtId="0" fontId="8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50" applyFont="1" applyBorder="1">
      <alignment/>
      <protection/>
    </xf>
    <xf numFmtId="0" fontId="0" fillId="0" borderId="0" xfId="50" applyBorder="1">
      <alignment/>
      <protection/>
    </xf>
    <xf numFmtId="0" fontId="0" fillId="0" borderId="0" xfId="50" applyFont="1" applyAlignment="1">
      <alignment horizontal="center"/>
      <protection/>
    </xf>
    <xf numFmtId="0" fontId="0" fillId="0" borderId="0" xfId="50" applyAlignment="1">
      <alignment horizontal="center"/>
      <protection/>
    </xf>
    <xf numFmtId="0" fontId="2" fillId="0" borderId="0" xfId="50" applyFont="1" applyBorder="1" applyAlignment="1">
      <alignment horizontal="center"/>
      <protection/>
    </xf>
    <xf numFmtId="0" fontId="2" fillId="0" borderId="0" xfId="50" applyFont="1" applyFill="1" applyBorder="1" applyAlignment="1">
      <alignment horizontal="center"/>
      <protection/>
    </xf>
    <xf numFmtId="0" fontId="2" fillId="0" borderId="0" xfId="50" applyFont="1" applyFill="1" applyBorder="1" applyAlignment="1">
      <alignment horizontal="center"/>
      <protection/>
    </xf>
    <xf numFmtId="0" fontId="3" fillId="0" borderId="10" xfId="50" applyFont="1" applyBorder="1" applyAlignment="1">
      <alignment horizontal="center"/>
      <protection/>
    </xf>
    <xf numFmtId="1" fontId="2" fillId="0" borderId="11" xfId="50" applyNumberFormat="1" applyFont="1" applyFill="1" applyBorder="1" applyAlignment="1">
      <alignment horizontal="center"/>
      <protection/>
    </xf>
    <xf numFmtId="1" fontId="2" fillId="0" borderId="11" xfId="50" applyNumberFormat="1" applyFont="1" applyBorder="1" applyAlignment="1">
      <alignment horizontal="center"/>
      <protection/>
    </xf>
    <xf numFmtId="164" fontId="2" fillId="0" borderId="0" xfId="50" applyNumberFormat="1" applyFont="1" applyFill="1" applyBorder="1" applyAlignment="1">
      <alignment horizontal="center"/>
      <protection/>
    </xf>
    <xf numFmtId="0" fontId="2" fillId="0" borderId="11" xfId="50" applyNumberFormat="1" applyFont="1" applyFill="1" applyBorder="1" applyAlignment="1">
      <alignment horizontal="center"/>
      <protection/>
    </xf>
    <xf numFmtId="0" fontId="8" fillId="0" borderId="0" xfId="50" applyFont="1" applyBorder="1" applyAlignment="1">
      <alignment horizontal="center"/>
      <protection/>
    </xf>
    <xf numFmtId="0" fontId="0" fillId="0" borderId="0" xfId="50" applyFont="1">
      <alignment/>
      <protection/>
    </xf>
    <xf numFmtId="0" fontId="0" fillId="0" borderId="12" xfId="50" applyFont="1" applyBorder="1" applyAlignment="1">
      <alignment horizontal="center"/>
      <protection/>
    </xf>
    <xf numFmtId="0" fontId="0" fillId="0" borderId="12" xfId="50" applyBorder="1">
      <alignment/>
      <protection/>
    </xf>
    <xf numFmtId="164" fontId="2" fillId="0" borderId="0" xfId="50" applyNumberFormat="1" applyFont="1" applyBorder="1" applyAlignment="1">
      <alignment horizontal="center"/>
      <protection/>
    </xf>
    <xf numFmtId="164" fontId="2" fillId="0" borderId="0" xfId="50" applyNumberFormat="1" applyFont="1" applyFill="1" applyBorder="1" applyAlignment="1">
      <alignment horizontal="center"/>
      <protection/>
    </xf>
    <xf numFmtId="0" fontId="0" fillId="0" borderId="13" xfId="50" applyFont="1" applyBorder="1" applyAlignment="1">
      <alignment horizontal="right"/>
      <protection/>
    </xf>
    <xf numFmtId="0" fontId="0" fillId="0" borderId="13" xfId="50" applyFont="1" applyBorder="1" applyAlignment="1">
      <alignment horizontal="right"/>
      <protection/>
    </xf>
    <xf numFmtId="0" fontId="13" fillId="0" borderId="0" xfId="50" applyFont="1">
      <alignment/>
      <protection/>
    </xf>
    <xf numFmtId="165" fontId="0" fillId="0" borderId="0" xfId="50" applyNumberFormat="1">
      <alignment/>
      <protection/>
    </xf>
    <xf numFmtId="1" fontId="0" fillId="0" borderId="0" xfId="50" applyNumberFormat="1">
      <alignment/>
      <protection/>
    </xf>
    <xf numFmtId="166" fontId="13" fillId="0" borderId="0" xfId="51" applyNumberFormat="1" applyFont="1" applyAlignment="1">
      <alignment/>
    </xf>
    <xf numFmtId="9" fontId="0" fillId="0" borderId="0" xfId="51" applyAlignment="1">
      <alignment/>
    </xf>
    <xf numFmtId="0" fontId="0" fillId="0" borderId="0" xfId="50" applyFont="1">
      <alignment/>
      <protection/>
    </xf>
    <xf numFmtId="166" fontId="0" fillId="0" borderId="0" xfId="51" applyNumberFormat="1" applyAlignment="1">
      <alignment/>
    </xf>
    <xf numFmtId="9" fontId="0" fillId="0" borderId="0" xfId="51" applyFont="1" applyAlignment="1">
      <alignment/>
    </xf>
    <xf numFmtId="166" fontId="0" fillId="0" borderId="0" xfId="50" applyNumberFormat="1">
      <alignment/>
      <protection/>
    </xf>
    <xf numFmtId="1" fontId="0" fillId="0" borderId="0" xfId="50" applyNumberFormat="1" applyFont="1">
      <alignment/>
      <protection/>
    </xf>
    <xf numFmtId="165" fontId="0" fillId="0" borderId="0" xfId="50" applyNumberFormat="1" applyFont="1" applyAlignment="1">
      <alignment horizontal="right"/>
      <protection/>
    </xf>
    <xf numFmtId="0" fontId="0" fillId="0" borderId="0" xfId="50" applyFont="1" applyAlignment="1">
      <alignment horizontal="right"/>
      <protection/>
    </xf>
    <xf numFmtId="0" fontId="0" fillId="0" borderId="0" xfId="50" applyFont="1" applyAlignment="1">
      <alignment horizontal="right"/>
      <protection/>
    </xf>
    <xf numFmtId="0" fontId="13" fillId="0" borderId="14" xfId="50" applyFont="1" applyBorder="1">
      <alignment/>
      <protection/>
    </xf>
    <xf numFmtId="165" fontId="0" fillId="0" borderId="15" xfId="50" applyNumberFormat="1" applyBorder="1">
      <alignment/>
      <protection/>
    </xf>
    <xf numFmtId="1" fontId="0" fillId="0" borderId="15" xfId="50" applyNumberFormat="1" applyFont="1" applyBorder="1">
      <alignment/>
      <protection/>
    </xf>
    <xf numFmtId="166" fontId="13" fillId="0" borderId="15" xfId="51" applyNumberFormat="1" applyFont="1" applyBorder="1" applyAlignment="1">
      <alignment/>
    </xf>
    <xf numFmtId="9" fontId="0" fillId="0" borderId="0" xfId="51" applyBorder="1" applyAlignment="1">
      <alignment/>
    </xf>
    <xf numFmtId="0" fontId="13" fillId="0" borderId="16" xfId="50" applyFont="1" applyBorder="1">
      <alignment/>
      <protection/>
    </xf>
    <xf numFmtId="165" fontId="0" fillId="0" borderId="15" xfId="50" applyNumberFormat="1" applyFont="1" applyBorder="1">
      <alignment/>
      <protection/>
    </xf>
    <xf numFmtId="1" fontId="0" fillId="0" borderId="15" xfId="50" applyNumberFormat="1" applyBorder="1">
      <alignment/>
      <protection/>
    </xf>
    <xf numFmtId="0" fontId="13" fillId="0" borderId="17" xfId="50" applyFont="1" applyBorder="1">
      <alignment/>
      <protection/>
    </xf>
    <xf numFmtId="0" fontId="54" fillId="0" borderId="0" xfId="50" applyFont="1">
      <alignment/>
      <protection/>
    </xf>
    <xf numFmtId="0" fontId="55" fillId="0" borderId="0" xfId="50" applyFont="1">
      <alignment/>
      <protection/>
    </xf>
    <xf numFmtId="0" fontId="9" fillId="0" borderId="0" xfId="50" applyFont="1" applyFill="1">
      <alignment/>
      <protection/>
    </xf>
    <xf numFmtId="0" fontId="2" fillId="0" borderId="18" xfId="50" applyFont="1" applyFill="1" applyBorder="1">
      <alignment/>
      <protection/>
    </xf>
    <xf numFmtId="0" fontId="2" fillId="0" borderId="13" xfId="50" applyFont="1" applyFill="1" applyBorder="1" applyAlignment="1">
      <alignment horizontal="center"/>
      <protection/>
    </xf>
    <xf numFmtId="0" fontId="2" fillId="0" borderId="13" xfId="50" applyFont="1" applyFill="1" applyBorder="1" applyAlignment="1">
      <alignment horizontal="center"/>
      <protection/>
    </xf>
    <xf numFmtId="1" fontId="2" fillId="0" borderId="19" xfId="50" applyNumberFormat="1" applyFont="1" applyFill="1" applyBorder="1" applyAlignment="1">
      <alignment horizontal="center"/>
      <protection/>
    </xf>
    <xf numFmtId="0" fontId="55" fillId="0" borderId="0" xfId="50" applyFont="1" applyBorder="1">
      <alignment/>
      <protection/>
    </xf>
    <xf numFmtId="0" fontId="7" fillId="0" borderId="18" xfId="50" applyFont="1" applyBorder="1">
      <alignment/>
      <protection/>
    </xf>
    <xf numFmtId="0" fontId="0" fillId="0" borderId="0" xfId="50" applyFont="1" applyBorder="1" applyAlignment="1">
      <alignment horizontal="center"/>
      <protection/>
    </xf>
    <xf numFmtId="0" fontId="0" fillId="0" borderId="0" xfId="50" applyFill="1" applyBorder="1">
      <alignment/>
      <protection/>
    </xf>
    <xf numFmtId="0" fontId="11" fillId="0" borderId="0" xfId="50" applyFont="1" applyFill="1" applyBorder="1" applyAlignment="1">
      <alignment horizontal="center"/>
      <protection/>
    </xf>
    <xf numFmtId="0" fontId="3" fillId="0" borderId="20" xfId="50" applyFont="1" applyBorder="1">
      <alignment/>
      <protection/>
    </xf>
    <xf numFmtId="0" fontId="54" fillId="0" borderId="18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55" fillId="0" borderId="21" xfId="50" applyFont="1" applyBorder="1">
      <alignment/>
      <protection/>
    </xf>
    <xf numFmtId="0" fontId="55" fillId="0" borderId="12" xfId="50" applyFont="1" applyBorder="1" applyAlignment="1">
      <alignment horizontal="center"/>
      <protection/>
    </xf>
    <xf numFmtId="0" fontId="3" fillId="0" borderId="22" xfId="50" applyFont="1" applyBorder="1" applyAlignment="1">
      <alignment horizontal="center"/>
      <protection/>
    </xf>
    <xf numFmtId="0" fontId="6" fillId="0" borderId="10" xfId="50" applyFont="1" applyFill="1" applyBorder="1" applyAlignment="1">
      <alignment horizontal="center"/>
      <protection/>
    </xf>
    <xf numFmtId="0" fontId="2" fillId="0" borderId="13" xfId="50" applyFont="1" applyBorder="1" applyAlignment="1">
      <alignment horizontal="center"/>
      <protection/>
    </xf>
    <xf numFmtId="0" fontId="12" fillId="0" borderId="10" xfId="50" applyFont="1" applyFill="1" applyBorder="1" applyAlignment="1">
      <alignment horizontal="center"/>
      <protection/>
    </xf>
    <xf numFmtId="164" fontId="2" fillId="0" borderId="13" xfId="50" applyNumberFormat="1" applyFont="1" applyFill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11" fillId="0" borderId="18" xfId="50" applyFont="1" applyFill="1" applyBorder="1">
      <alignment/>
      <protection/>
    </xf>
    <xf numFmtId="0" fontId="11" fillId="0" borderId="11" xfId="50" applyFont="1" applyFill="1" applyBorder="1" applyAlignment="1">
      <alignment horizontal="center"/>
      <protection/>
    </xf>
    <xf numFmtId="0" fontId="6" fillId="0" borderId="23" xfId="50" applyFont="1" applyFill="1" applyBorder="1" applyAlignment="1">
      <alignment horizontal="center"/>
      <protection/>
    </xf>
    <xf numFmtId="0" fontId="7" fillId="0" borderId="20" xfId="50" applyFont="1" applyBorder="1">
      <alignment/>
      <protection/>
    </xf>
    <xf numFmtId="0" fontId="0" fillId="0" borderId="11" xfId="50" applyBorder="1" applyAlignment="1">
      <alignment horizontal="center"/>
      <protection/>
    </xf>
    <xf numFmtId="0" fontId="3" fillId="0" borderId="24" xfId="50" applyFont="1" applyBorder="1" applyAlignment="1">
      <alignment horizontal="center"/>
      <protection/>
    </xf>
    <xf numFmtId="9" fontId="54" fillId="0" borderId="25" xfId="51" applyFont="1" applyBorder="1" applyAlignment="1">
      <alignment horizontal="center"/>
    </xf>
    <xf numFmtId="9" fontId="55" fillId="0" borderId="26" xfId="51" applyFont="1" applyBorder="1" applyAlignment="1">
      <alignment horizontal="center"/>
    </xf>
    <xf numFmtId="1" fontId="3" fillId="0" borderId="23" xfId="50" applyNumberFormat="1" applyFont="1" applyBorder="1" applyAlignment="1">
      <alignment horizontal="center"/>
      <protection/>
    </xf>
    <xf numFmtId="0" fontId="3" fillId="0" borderId="11" xfId="50" applyFont="1" applyBorder="1" applyAlignment="1">
      <alignment horizontal="center"/>
      <protection/>
    </xf>
    <xf numFmtId="0" fontId="56" fillId="0" borderId="0" xfId="50" applyFont="1" applyBorder="1" applyAlignment="1">
      <alignment horizontal="center"/>
      <protection/>
    </xf>
    <xf numFmtId="1" fontId="2" fillId="0" borderId="0" xfId="50" applyNumberFormat="1" applyFont="1" applyFill="1" applyBorder="1" applyAlignment="1">
      <alignment horizontal="center"/>
      <protection/>
    </xf>
    <xf numFmtId="0" fontId="0" fillId="0" borderId="0" xfId="50" applyFill="1">
      <alignment/>
      <protection/>
    </xf>
    <xf numFmtId="0" fontId="0" fillId="0" borderId="0" xfId="50" applyFont="1" applyBorder="1" applyAlignment="1">
      <alignment horizontal="right"/>
      <protection/>
    </xf>
    <xf numFmtId="0" fontId="0" fillId="0" borderId="0" xfId="50" applyFont="1" applyBorder="1" applyAlignment="1">
      <alignment horizontal="right"/>
      <protection/>
    </xf>
    <xf numFmtId="0" fontId="6" fillId="0" borderId="10" xfId="50" applyFont="1" applyFill="1" applyBorder="1" applyAlignment="1" applyProtection="1">
      <alignment horizontal="center"/>
      <protection locked="0"/>
    </xf>
    <xf numFmtId="0" fontId="2" fillId="4" borderId="18" xfId="50" applyFont="1" applyFill="1" applyBorder="1">
      <alignment/>
      <protection/>
    </xf>
    <xf numFmtId="0" fontId="2" fillId="4" borderId="27" xfId="50" applyFont="1" applyFill="1" applyBorder="1">
      <alignment/>
      <protection/>
    </xf>
    <xf numFmtId="0" fontId="2" fillId="4" borderId="18" xfId="50" applyFont="1" applyFill="1" applyBorder="1" applyAlignment="1">
      <alignment wrapText="1"/>
      <protection/>
    </xf>
    <xf numFmtId="0" fontId="2" fillId="6" borderId="18" xfId="50" applyFont="1" applyFill="1" applyBorder="1">
      <alignment/>
      <protection/>
    </xf>
    <xf numFmtId="0" fontId="2" fillId="6" borderId="27" xfId="50" applyFont="1" applyFill="1" applyBorder="1">
      <alignment/>
      <protection/>
    </xf>
    <xf numFmtId="0" fontId="7" fillId="10" borderId="20" xfId="50" applyFont="1" applyFill="1" applyBorder="1">
      <alignment/>
      <protection/>
    </xf>
    <xf numFmtId="0" fontId="57" fillId="33" borderId="20" xfId="50" applyFont="1" applyFill="1" applyBorder="1">
      <alignment/>
      <protection/>
    </xf>
    <xf numFmtId="0" fontId="7" fillId="12" borderId="20" xfId="50" applyFont="1" applyFill="1" applyBorder="1">
      <alignment/>
      <protection/>
    </xf>
    <xf numFmtId="0" fontId="6" fillId="33" borderId="10" xfId="50" applyFont="1" applyFill="1" applyBorder="1" applyAlignment="1">
      <alignment horizontal="center"/>
      <protection/>
    </xf>
    <xf numFmtId="0" fontId="6" fillId="33" borderId="10" xfId="50" applyFont="1" applyFill="1" applyBorder="1" applyAlignment="1">
      <alignment horizontal="center"/>
      <protection/>
    </xf>
    <xf numFmtId="0" fontId="6" fillId="33" borderId="23" xfId="50" applyFont="1" applyFill="1" applyBorder="1" applyAlignment="1">
      <alignment horizontal="center"/>
      <protection/>
    </xf>
    <xf numFmtId="0" fontId="58" fillId="0" borderId="0" xfId="50" applyFont="1">
      <alignment/>
      <protection/>
    </xf>
    <xf numFmtId="0" fontId="58" fillId="0" borderId="18" xfId="50" applyFont="1" applyBorder="1">
      <alignment/>
      <protection/>
    </xf>
    <xf numFmtId="0" fontId="58" fillId="0" borderId="0" xfId="50" applyFont="1" applyBorder="1" applyAlignment="1">
      <alignment horizontal="center"/>
      <protection/>
    </xf>
    <xf numFmtId="9" fontId="58" fillId="0" borderId="25" xfId="51" applyFont="1" applyBorder="1" applyAlignment="1">
      <alignment horizontal="center"/>
    </xf>
    <xf numFmtId="0" fontId="6" fillId="0" borderId="0" xfId="50" applyFont="1" applyFill="1" applyBorder="1">
      <alignment/>
      <protection/>
    </xf>
    <xf numFmtId="0" fontId="12" fillId="0" borderId="0" xfId="50" applyFont="1" applyFill="1" applyBorder="1" applyAlignment="1">
      <alignment horizontal="left"/>
      <protection/>
    </xf>
    <xf numFmtId="0" fontId="6" fillId="34" borderId="0" xfId="50" applyFont="1" applyFill="1" applyBorder="1">
      <alignment/>
      <protection/>
    </xf>
    <xf numFmtId="0" fontId="12" fillId="34" borderId="0" xfId="50" applyFont="1" applyFill="1" applyBorder="1" applyAlignment="1">
      <alignment horizontal="center"/>
      <protection/>
    </xf>
    <xf numFmtId="2" fontId="6" fillId="34" borderId="0" xfId="50" applyNumberFormat="1" applyFont="1" applyFill="1" applyBorder="1" applyAlignment="1">
      <alignment horizontal="center"/>
      <protection/>
    </xf>
    <xf numFmtId="0" fontId="3" fillId="3" borderId="15" xfId="50" applyFont="1" applyFill="1" applyBorder="1" applyAlignment="1" applyProtection="1">
      <alignment horizontal="center"/>
      <protection locked="0"/>
    </xf>
    <xf numFmtId="0" fontId="0" fillId="34" borderId="0" xfId="50" applyFont="1" applyFill="1" applyAlignment="1">
      <alignment horizontal="center"/>
      <protection/>
    </xf>
    <xf numFmtId="0" fontId="3" fillId="34" borderId="28" xfId="50" applyFont="1" applyFill="1" applyBorder="1" applyAlignment="1" applyProtection="1">
      <alignment horizontal="center"/>
      <protection/>
    </xf>
    <xf numFmtId="0" fontId="6" fillId="3" borderId="15" xfId="50" applyFont="1" applyFill="1" applyBorder="1">
      <alignment/>
      <protection/>
    </xf>
    <xf numFmtId="0" fontId="2" fillId="0" borderId="0" xfId="50" applyFont="1" applyFill="1" applyBorder="1">
      <alignment/>
      <protection/>
    </xf>
    <xf numFmtId="0" fontId="2" fillId="4" borderId="21" xfId="50" applyFont="1" applyFill="1" applyBorder="1">
      <alignment/>
      <protection/>
    </xf>
    <xf numFmtId="0" fontId="2" fillId="0" borderId="12" xfId="50" applyFont="1" applyFill="1" applyBorder="1" applyAlignment="1">
      <alignment horizontal="center"/>
      <protection/>
    </xf>
    <xf numFmtId="0" fontId="2" fillId="0" borderId="12" xfId="50" applyFont="1" applyBorder="1" applyAlignment="1">
      <alignment horizontal="center"/>
      <protection/>
    </xf>
    <xf numFmtId="1" fontId="2" fillId="0" borderId="22" xfId="50" applyNumberFormat="1" applyFont="1" applyFill="1" applyBorder="1" applyAlignment="1">
      <alignment horizontal="center"/>
      <protection/>
    </xf>
    <xf numFmtId="0" fontId="57" fillId="35" borderId="29" xfId="50" applyFont="1" applyFill="1" applyBorder="1">
      <alignment/>
      <protection/>
    </xf>
    <xf numFmtId="0" fontId="12" fillId="35" borderId="30" xfId="50" applyFont="1" applyFill="1" applyBorder="1" applyAlignment="1">
      <alignment horizontal="center"/>
      <protection/>
    </xf>
    <xf numFmtId="0" fontId="6" fillId="35" borderId="30" xfId="50" applyFont="1" applyFill="1" applyBorder="1" applyAlignment="1">
      <alignment horizontal="center"/>
      <protection/>
    </xf>
    <xf numFmtId="0" fontId="6" fillId="35" borderId="31" xfId="50" applyFont="1" applyFill="1" applyBorder="1" applyAlignment="1">
      <alignment horizontal="center"/>
      <protection/>
    </xf>
    <xf numFmtId="0" fontId="59" fillId="24" borderId="32" xfId="50" applyFont="1" applyFill="1" applyBorder="1">
      <alignment/>
      <protection/>
    </xf>
    <xf numFmtId="0" fontId="59" fillId="24" borderId="33" xfId="50" applyFont="1" applyFill="1" applyBorder="1" applyAlignment="1">
      <alignment horizontal="center"/>
      <protection/>
    </xf>
    <xf numFmtId="0" fontId="59" fillId="24" borderId="34" xfId="50" applyFont="1" applyFill="1" applyBorder="1" applyAlignment="1">
      <alignment horizontal="center"/>
      <protection/>
    </xf>
    <xf numFmtId="0" fontId="59" fillId="24" borderId="15" xfId="50" applyFont="1" applyFill="1" applyBorder="1" applyAlignment="1">
      <alignment horizontal="left"/>
      <protection/>
    </xf>
    <xf numFmtId="2" fontId="59" fillId="24" borderId="15" xfId="50" applyNumberFormat="1" applyFont="1" applyFill="1" applyBorder="1" applyAlignment="1">
      <alignment horizontal="center"/>
      <protection/>
    </xf>
    <xf numFmtId="0" fontId="59" fillId="24" borderId="35" xfId="50" applyFont="1" applyFill="1" applyBorder="1">
      <alignment/>
      <protection/>
    </xf>
    <xf numFmtId="0" fontId="60" fillId="24" borderId="36" xfId="50" applyFont="1" applyFill="1" applyBorder="1" applyAlignment="1">
      <alignment horizontal="center"/>
      <protection/>
    </xf>
    <xf numFmtId="0" fontId="60" fillId="24" borderId="13" xfId="50" applyFont="1" applyFill="1" applyBorder="1" applyAlignment="1">
      <alignment horizontal="center"/>
      <protection/>
    </xf>
    <xf numFmtId="2" fontId="59" fillId="24" borderId="37" xfId="50" applyNumberFormat="1" applyFont="1" applyFill="1" applyBorder="1" applyAlignment="1">
      <alignment horizontal="center"/>
      <protection/>
    </xf>
    <xf numFmtId="0" fontId="12" fillId="3" borderId="24" xfId="50" applyFont="1" applyFill="1" applyBorder="1" applyAlignment="1">
      <alignment horizontal="left"/>
      <protection/>
    </xf>
    <xf numFmtId="0" fontId="2" fillId="3" borderId="24" xfId="50" applyFont="1" applyFill="1" applyBorder="1" applyAlignment="1">
      <alignment horizontal="left"/>
      <protection/>
    </xf>
    <xf numFmtId="0" fontId="12" fillId="3" borderId="36" xfId="50" applyFont="1" applyFill="1" applyBorder="1" applyAlignment="1">
      <alignment horizontal="left"/>
      <protection/>
    </xf>
    <xf numFmtId="0" fontId="3" fillId="3" borderId="38" xfId="50" applyFont="1" applyFill="1" applyBorder="1" applyAlignment="1">
      <alignment horizontal="center"/>
      <protection/>
    </xf>
    <xf numFmtId="0" fontId="2" fillId="3" borderId="0" xfId="50" applyFont="1" applyFill="1" applyBorder="1" applyAlignment="1" applyProtection="1">
      <alignment horizontal="center"/>
      <protection locked="0"/>
    </xf>
    <xf numFmtId="0" fontId="2" fillId="3" borderId="0" xfId="50" applyFont="1" applyFill="1" applyBorder="1" applyAlignment="1" applyProtection="1">
      <alignment horizontal="center"/>
      <protection locked="0"/>
    </xf>
    <xf numFmtId="0" fontId="2" fillId="3" borderId="13" xfId="50" applyFont="1" applyFill="1" applyBorder="1" applyAlignment="1" applyProtection="1">
      <alignment horizontal="center"/>
      <protection locked="0"/>
    </xf>
    <xf numFmtId="0" fontId="2" fillId="3" borderId="0" xfId="50" applyFont="1" applyFill="1" applyBorder="1" applyAlignment="1">
      <alignment horizontal="center"/>
      <protection/>
    </xf>
    <xf numFmtId="0" fontId="2" fillId="3" borderId="12" xfId="50" applyFont="1" applyFill="1" applyBorder="1" applyAlignment="1" applyProtection="1">
      <alignment horizontal="center"/>
      <protection locked="0"/>
    </xf>
    <xf numFmtId="0" fontId="2" fillId="3" borderId="13" xfId="50" applyFont="1" applyFill="1" applyBorder="1" applyAlignment="1" applyProtection="1">
      <alignment horizontal="center"/>
      <protection locked="0"/>
    </xf>
    <xf numFmtId="0" fontId="2" fillId="34" borderId="15" xfId="50" applyFont="1" applyFill="1" applyBorder="1" applyAlignment="1">
      <alignment horizontal="center"/>
      <protection/>
    </xf>
    <xf numFmtId="0" fontId="2" fillId="34" borderId="14" xfId="50" applyFont="1" applyFill="1" applyBorder="1" applyAlignment="1">
      <alignment horizontal="left"/>
      <protection/>
    </xf>
    <xf numFmtId="0" fontId="2" fillId="34" borderId="39" xfId="50" applyFont="1" applyFill="1" applyBorder="1" applyAlignment="1">
      <alignment horizontal="left"/>
      <protection/>
    </xf>
    <xf numFmtId="0" fontId="3" fillId="34" borderId="15" xfId="50" applyFont="1" applyFill="1" applyBorder="1" applyAlignment="1">
      <alignment horizontal="left"/>
      <protection/>
    </xf>
    <xf numFmtId="0" fontId="2" fillId="0" borderId="15" xfId="50" applyFont="1" applyFill="1" applyBorder="1" applyAlignment="1">
      <alignment horizontal="center"/>
      <protection/>
    </xf>
    <xf numFmtId="0" fontId="3" fillId="3" borderId="15" xfId="50" applyFont="1" applyFill="1" applyBorder="1" applyAlignment="1">
      <alignment horizontal="left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Grönytefaktor Norra Djurgårdsstaden_version3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tabSelected="1" zoomScale="60" zoomScaleNormal="60" zoomScalePageLayoutView="0" workbookViewId="0" topLeftCell="A1">
      <selection activeCell="L5" sqref="L5"/>
    </sheetView>
  </sheetViews>
  <sheetFormatPr defaultColWidth="9.140625" defaultRowHeight="12.75"/>
  <cols>
    <col min="1" max="2" width="9.140625" style="1" customWidth="1"/>
    <col min="3" max="3" width="81.7109375" style="1" customWidth="1"/>
    <col min="4" max="4" width="16.8515625" style="7" customWidth="1"/>
    <col min="5" max="5" width="19.57421875" style="7" customWidth="1"/>
    <col min="6" max="6" width="16.7109375" style="8" customWidth="1"/>
    <col min="7" max="7" width="50.28125" style="8" customWidth="1"/>
    <col min="8" max="13" width="9.140625" style="1" customWidth="1"/>
    <col min="14" max="14" width="26.140625" style="1" customWidth="1"/>
    <col min="15" max="16" width="9.140625" style="1" customWidth="1"/>
    <col min="17" max="17" width="23.140625" style="1" customWidth="1"/>
    <col min="18" max="18" width="9.140625" style="1" customWidth="1"/>
    <col min="19" max="19" width="20.7109375" style="1" customWidth="1"/>
    <col min="20" max="16384" width="9.140625" style="1" customWidth="1"/>
  </cols>
  <sheetData>
    <row r="1" ht="22.5" customHeight="1">
      <c r="G1" s="143" t="s">
        <v>124</v>
      </c>
    </row>
    <row r="2" spans="3:9" ht="17.25" customHeight="1">
      <c r="C2" s="101"/>
      <c r="I2" s="2"/>
    </row>
    <row r="3" spans="3:7" ht="27" customHeight="1">
      <c r="C3" s="109" t="s">
        <v>123</v>
      </c>
      <c r="D3" s="138" t="s">
        <v>118</v>
      </c>
      <c r="E3" s="139" t="s">
        <v>119</v>
      </c>
      <c r="F3" s="128"/>
      <c r="G3" s="129" t="s">
        <v>120</v>
      </c>
    </row>
    <row r="4" spans="3:7" ht="27" customHeight="1">
      <c r="C4" s="141" t="s">
        <v>115</v>
      </c>
      <c r="D4" s="106">
        <v>1</v>
      </c>
      <c r="E4" s="140" t="s">
        <v>122</v>
      </c>
      <c r="F4" s="130"/>
      <c r="G4" s="131"/>
    </row>
    <row r="5" spans="3:7" ht="27" customHeight="1">
      <c r="C5" s="122" t="s">
        <v>116</v>
      </c>
      <c r="D5" s="123">
        <f>SUM(G80/D4)</f>
        <v>0</v>
      </c>
      <c r="E5" s="104"/>
      <c r="F5" s="102"/>
      <c r="G5" s="6"/>
    </row>
    <row r="6" spans="3:7" ht="27" customHeight="1" thickBot="1">
      <c r="C6" s="103"/>
      <c r="D6" s="104"/>
      <c r="E6" s="104"/>
      <c r="F6" s="104"/>
      <c r="G6" s="105"/>
    </row>
    <row r="7" spans="3:11" ht="27" customHeight="1" thickBot="1">
      <c r="C7" s="119" t="s">
        <v>109</v>
      </c>
      <c r="D7" s="120" t="s">
        <v>110</v>
      </c>
      <c r="E7" s="120" t="s">
        <v>111</v>
      </c>
      <c r="F7" s="120" t="s">
        <v>112</v>
      </c>
      <c r="G7" s="121" t="s">
        <v>22</v>
      </c>
      <c r="I7" s="19" t="s">
        <v>2</v>
      </c>
      <c r="J7" s="19" t="s">
        <v>19</v>
      </c>
      <c r="K7" s="19" t="s">
        <v>8</v>
      </c>
    </row>
    <row r="8" spans="2:11" ht="21" customHeight="1">
      <c r="B8" s="57"/>
      <c r="C8" s="70"/>
      <c r="D8" s="58"/>
      <c r="E8" s="58"/>
      <c r="F8" s="58"/>
      <c r="G8" s="71"/>
      <c r="H8" s="57"/>
      <c r="I8" s="56"/>
      <c r="J8" s="56"/>
      <c r="K8" s="56"/>
    </row>
    <row r="9" spans="3:20" ht="24" customHeight="1">
      <c r="C9" s="92" t="s">
        <v>0</v>
      </c>
      <c r="D9" s="94"/>
      <c r="E9" s="94"/>
      <c r="F9" s="95"/>
      <c r="G9" s="96"/>
      <c r="N9" s="18"/>
      <c r="O9" s="23" t="s">
        <v>44</v>
      </c>
      <c r="P9" s="24" t="s">
        <v>45</v>
      </c>
      <c r="Q9" s="24" t="s">
        <v>46</v>
      </c>
      <c r="R9" s="23" t="s">
        <v>47</v>
      </c>
      <c r="S9" s="24" t="s">
        <v>48</v>
      </c>
      <c r="T9" s="6"/>
    </row>
    <row r="10" spans="2:20" ht="24" customHeight="1">
      <c r="B10" s="3" t="s">
        <v>107</v>
      </c>
      <c r="C10" s="86" t="s">
        <v>73</v>
      </c>
      <c r="D10" s="21">
        <v>3</v>
      </c>
      <c r="E10" s="9" t="s">
        <v>6</v>
      </c>
      <c r="F10" s="132">
        <v>0</v>
      </c>
      <c r="G10" s="13">
        <f aca="true" t="shared" si="0" ref="G10:G19">D10*F10</f>
        <v>0</v>
      </c>
      <c r="I10" s="1">
        <f aca="true" t="shared" si="1" ref="I10:I19">IF(G10&gt;0,1,0)</f>
        <v>0</v>
      </c>
      <c r="J10" s="1">
        <f aca="true" t="shared" si="2" ref="J10:J19">IF(G10&gt;0,1,0)</f>
        <v>0</v>
      </c>
      <c r="K10" s="1">
        <f aca="true" t="shared" si="3" ref="K10:K19">IF(G10&gt;0,1,0)</f>
        <v>0</v>
      </c>
      <c r="N10" s="18"/>
      <c r="O10" s="83"/>
      <c r="P10" s="84"/>
      <c r="Q10" s="84"/>
      <c r="R10" s="83"/>
      <c r="S10" s="84"/>
      <c r="T10" s="6"/>
    </row>
    <row r="11" spans="2:19" ht="21" customHeight="1">
      <c r="B11" s="3" t="s">
        <v>107</v>
      </c>
      <c r="C11" s="86" t="s">
        <v>23</v>
      </c>
      <c r="D11" s="21">
        <v>1.5</v>
      </c>
      <c r="E11" s="9" t="s">
        <v>6</v>
      </c>
      <c r="F11" s="132">
        <v>0</v>
      </c>
      <c r="G11" s="13">
        <f t="shared" si="0"/>
        <v>0</v>
      </c>
      <c r="I11" s="1">
        <f t="shared" si="1"/>
        <v>0</v>
      </c>
      <c r="J11" s="1">
        <f t="shared" si="2"/>
        <v>0</v>
      </c>
      <c r="K11" s="1">
        <f t="shared" si="3"/>
        <v>0</v>
      </c>
      <c r="N11" s="25" t="s">
        <v>49</v>
      </c>
      <c r="O11" s="26">
        <f>P11/F81</f>
        <v>0</v>
      </c>
      <c r="P11" s="27">
        <f>SUM(G11:G32)</f>
        <v>0</v>
      </c>
      <c r="Q11" s="28" t="e">
        <f>SUM(O11/G82)</f>
        <v>#DIV/0!</v>
      </c>
      <c r="R11" s="1">
        <f>SUM(F11:F19)</f>
        <v>0</v>
      </c>
      <c r="S11" s="29">
        <f>SUM(R11/F81)</f>
        <v>0</v>
      </c>
    </row>
    <row r="12" spans="2:19" ht="21" customHeight="1">
      <c r="B12" s="3" t="s">
        <v>107</v>
      </c>
      <c r="C12" s="86" t="s">
        <v>38</v>
      </c>
      <c r="D12" s="10">
        <v>1.4</v>
      </c>
      <c r="E12" s="9" t="s">
        <v>6</v>
      </c>
      <c r="F12" s="132">
        <v>0</v>
      </c>
      <c r="G12" s="13">
        <f t="shared" si="0"/>
        <v>0</v>
      </c>
      <c r="I12" s="1">
        <f t="shared" si="1"/>
        <v>0</v>
      </c>
      <c r="J12" s="1">
        <f t="shared" si="2"/>
        <v>0</v>
      </c>
      <c r="K12" s="1">
        <f t="shared" si="3"/>
        <v>0</v>
      </c>
      <c r="N12" s="25"/>
      <c r="O12" s="26"/>
      <c r="P12" s="27"/>
      <c r="Q12" s="28"/>
      <c r="S12" s="29"/>
    </row>
    <row r="13" spans="2:19" ht="21" customHeight="1">
      <c r="B13" s="3" t="s">
        <v>107</v>
      </c>
      <c r="C13" s="86" t="s">
        <v>39</v>
      </c>
      <c r="D13" s="10">
        <v>0.6</v>
      </c>
      <c r="E13" s="9" t="s">
        <v>6</v>
      </c>
      <c r="F13" s="132">
        <v>0</v>
      </c>
      <c r="G13" s="16">
        <f t="shared" si="0"/>
        <v>0</v>
      </c>
      <c r="I13" s="1">
        <f t="shared" si="1"/>
        <v>0</v>
      </c>
      <c r="J13" s="1">
        <f t="shared" si="2"/>
        <v>0</v>
      </c>
      <c r="K13" s="1">
        <f t="shared" si="3"/>
        <v>0</v>
      </c>
      <c r="N13" s="30" t="s">
        <v>50</v>
      </c>
      <c r="O13" s="26">
        <f>P13/F81</f>
        <v>0</v>
      </c>
      <c r="P13" s="27">
        <f>SUM(G11:G14)</f>
        <v>0</v>
      </c>
      <c r="Q13" s="31" t="e">
        <f>SUM(O13/G82)</f>
        <v>#DIV/0!</v>
      </c>
      <c r="R13" s="1">
        <f>SUM(F11:F14)</f>
        <v>0</v>
      </c>
      <c r="S13" s="32">
        <f>SUM(R13/F81)</f>
        <v>0</v>
      </c>
    </row>
    <row r="14" spans="2:19" ht="21" customHeight="1">
      <c r="B14" s="3" t="s">
        <v>107</v>
      </c>
      <c r="C14" s="86" t="s">
        <v>40</v>
      </c>
      <c r="D14" s="10">
        <v>0.2</v>
      </c>
      <c r="E14" s="9" t="s">
        <v>6</v>
      </c>
      <c r="F14" s="132">
        <v>0</v>
      </c>
      <c r="G14" s="13">
        <f t="shared" si="0"/>
        <v>0</v>
      </c>
      <c r="I14" s="1">
        <f t="shared" si="1"/>
        <v>0</v>
      </c>
      <c r="J14" s="1">
        <f t="shared" si="2"/>
        <v>0</v>
      </c>
      <c r="K14" s="1">
        <f t="shared" si="3"/>
        <v>0</v>
      </c>
      <c r="N14" s="30" t="s">
        <v>51</v>
      </c>
      <c r="O14" s="26">
        <f>P14/F81</f>
        <v>0</v>
      </c>
      <c r="P14" s="27">
        <f>SUM(F15:F19)</f>
        <v>0</v>
      </c>
      <c r="Q14" s="31" t="e">
        <f>SUM(O14/G82)</f>
        <v>#DIV/0!</v>
      </c>
      <c r="R14" s="1">
        <f>SUM(F15:F19)</f>
        <v>0</v>
      </c>
      <c r="S14" s="29">
        <f>SUM(R14/F81)</f>
        <v>0</v>
      </c>
    </row>
    <row r="15" spans="2:17" ht="21" customHeight="1">
      <c r="B15" s="3" t="s">
        <v>107</v>
      </c>
      <c r="C15" s="86" t="s">
        <v>41</v>
      </c>
      <c r="D15" s="10">
        <v>0.3</v>
      </c>
      <c r="E15" s="9" t="s">
        <v>6</v>
      </c>
      <c r="F15" s="132">
        <v>0</v>
      </c>
      <c r="G15" s="13">
        <f t="shared" si="0"/>
        <v>0</v>
      </c>
      <c r="I15" s="1">
        <f t="shared" si="1"/>
        <v>0</v>
      </c>
      <c r="J15" s="1">
        <f t="shared" si="2"/>
        <v>0</v>
      </c>
      <c r="K15" s="1">
        <f t="shared" si="3"/>
        <v>0</v>
      </c>
      <c r="O15" s="26"/>
      <c r="Q15" s="33"/>
    </row>
    <row r="16" spans="2:17" ht="21" customHeight="1">
      <c r="B16" s="3" t="s">
        <v>107</v>
      </c>
      <c r="C16" s="86" t="s">
        <v>75</v>
      </c>
      <c r="D16" s="10">
        <v>0.2</v>
      </c>
      <c r="E16" s="9" t="s">
        <v>6</v>
      </c>
      <c r="F16" s="132">
        <v>0</v>
      </c>
      <c r="G16" s="13">
        <f t="shared" si="0"/>
        <v>0</v>
      </c>
      <c r="I16" s="1">
        <f t="shared" si="1"/>
        <v>0</v>
      </c>
      <c r="J16" s="1">
        <f t="shared" si="2"/>
        <v>0</v>
      </c>
      <c r="K16" s="1">
        <f t="shared" si="3"/>
        <v>0</v>
      </c>
      <c r="O16" s="26" t="s">
        <v>14</v>
      </c>
      <c r="Q16" s="33"/>
    </row>
    <row r="17" spans="2:17" ht="21" customHeight="1">
      <c r="B17" s="3" t="s">
        <v>107</v>
      </c>
      <c r="C17" s="86" t="s">
        <v>74</v>
      </c>
      <c r="D17" s="10">
        <v>0.1</v>
      </c>
      <c r="E17" s="9" t="s">
        <v>6</v>
      </c>
      <c r="F17" s="132">
        <v>0</v>
      </c>
      <c r="G17" s="13">
        <f t="shared" si="0"/>
        <v>0</v>
      </c>
      <c r="I17" s="1">
        <f t="shared" si="1"/>
        <v>0</v>
      </c>
      <c r="J17" s="1">
        <f t="shared" si="2"/>
        <v>0</v>
      </c>
      <c r="K17" s="1">
        <f t="shared" si="3"/>
        <v>0</v>
      </c>
      <c r="O17" s="26"/>
      <c r="Q17" s="33"/>
    </row>
    <row r="18" spans="2:17" ht="21" customHeight="1">
      <c r="B18" s="3" t="s">
        <v>107</v>
      </c>
      <c r="C18" s="86" t="s">
        <v>76</v>
      </c>
      <c r="D18" s="9">
        <v>0.3</v>
      </c>
      <c r="E18" s="9" t="s">
        <v>6</v>
      </c>
      <c r="F18" s="132">
        <v>0</v>
      </c>
      <c r="G18" s="13">
        <f t="shared" si="0"/>
        <v>0</v>
      </c>
      <c r="I18" s="1">
        <f t="shared" si="1"/>
        <v>0</v>
      </c>
      <c r="J18" s="1">
        <f t="shared" si="2"/>
        <v>0</v>
      </c>
      <c r="K18" s="1">
        <f t="shared" si="3"/>
        <v>0</v>
      </c>
      <c r="O18" s="26"/>
      <c r="Q18" s="33"/>
    </row>
    <row r="19" spans="1:19" ht="21" customHeight="1">
      <c r="A19" s="82"/>
      <c r="B19" s="3" t="s">
        <v>107</v>
      </c>
      <c r="C19" s="86" t="s">
        <v>1</v>
      </c>
      <c r="D19" s="10">
        <v>0.4</v>
      </c>
      <c r="E19" s="9" t="s">
        <v>6</v>
      </c>
      <c r="F19" s="132">
        <v>0</v>
      </c>
      <c r="G19" s="13">
        <f t="shared" si="0"/>
        <v>0</v>
      </c>
      <c r="I19" s="1">
        <f t="shared" si="1"/>
        <v>0</v>
      </c>
      <c r="J19" s="1">
        <f t="shared" si="2"/>
        <v>0</v>
      </c>
      <c r="K19" s="1">
        <f t="shared" si="3"/>
        <v>0</v>
      </c>
      <c r="N19" s="30" t="s">
        <v>55</v>
      </c>
      <c r="O19" s="26">
        <f>P19/F81</f>
        <v>0</v>
      </c>
      <c r="P19" s="34">
        <f>SUM(G26:G27)</f>
        <v>0</v>
      </c>
      <c r="Q19" s="31" t="e">
        <f>SUM(O19/G82)</f>
        <v>#DIV/0!</v>
      </c>
      <c r="S19" s="1" t="s">
        <v>3</v>
      </c>
    </row>
    <row r="20" spans="1:17" ht="21" customHeight="1">
      <c r="A20" s="82"/>
      <c r="C20" s="91" t="s">
        <v>91</v>
      </c>
      <c r="D20" s="67"/>
      <c r="E20" s="67"/>
      <c r="F20" s="65"/>
      <c r="G20" s="72"/>
      <c r="Q20" s="33"/>
    </row>
    <row r="21" spans="1:17" ht="21" customHeight="1">
      <c r="A21" s="82"/>
      <c r="B21" s="47" t="s">
        <v>2</v>
      </c>
      <c r="C21" s="86" t="s">
        <v>24</v>
      </c>
      <c r="D21" s="10">
        <v>0.5</v>
      </c>
      <c r="E21" s="9" t="s">
        <v>6</v>
      </c>
      <c r="F21" s="132">
        <v>0</v>
      </c>
      <c r="G21" s="13">
        <f aca="true" t="shared" si="4" ref="G21:G34">D21*F21</f>
        <v>0</v>
      </c>
      <c r="I21" s="1">
        <f aca="true" t="shared" si="5" ref="I21:I34">IF(G21&gt;0,1,0)</f>
        <v>0</v>
      </c>
      <c r="Q21" s="33"/>
    </row>
    <row r="22" spans="1:17" ht="21" customHeight="1">
      <c r="A22" s="82"/>
      <c r="B22" s="47" t="s">
        <v>2</v>
      </c>
      <c r="C22" s="86" t="s">
        <v>42</v>
      </c>
      <c r="D22" s="10">
        <v>0.1</v>
      </c>
      <c r="E22" s="9" t="s">
        <v>6</v>
      </c>
      <c r="F22" s="132">
        <v>0</v>
      </c>
      <c r="G22" s="13">
        <f t="shared" si="4"/>
        <v>0</v>
      </c>
      <c r="I22" s="1">
        <f t="shared" si="5"/>
        <v>0</v>
      </c>
      <c r="Q22" s="33"/>
    </row>
    <row r="23" spans="1:17" ht="21" customHeight="1">
      <c r="A23" s="82"/>
      <c r="B23" s="47" t="s">
        <v>2</v>
      </c>
      <c r="C23" s="86" t="s">
        <v>3</v>
      </c>
      <c r="D23" s="10">
        <v>0.5</v>
      </c>
      <c r="E23" s="9" t="s">
        <v>6</v>
      </c>
      <c r="F23" s="132">
        <v>0</v>
      </c>
      <c r="G23" s="13">
        <f t="shared" si="4"/>
        <v>0</v>
      </c>
      <c r="I23" s="1">
        <f t="shared" si="5"/>
        <v>0</v>
      </c>
      <c r="Q23" s="33"/>
    </row>
    <row r="24" spans="1:17" ht="21" customHeight="1">
      <c r="A24" s="82"/>
      <c r="B24" s="47" t="s">
        <v>2</v>
      </c>
      <c r="C24" s="88" t="s">
        <v>76</v>
      </c>
      <c r="D24" s="10">
        <v>0.3</v>
      </c>
      <c r="E24" s="9" t="s">
        <v>6</v>
      </c>
      <c r="F24" s="132">
        <v>0</v>
      </c>
      <c r="G24" s="13">
        <f t="shared" si="4"/>
        <v>0</v>
      </c>
      <c r="I24" s="1">
        <f t="shared" si="5"/>
        <v>0</v>
      </c>
      <c r="Q24" s="33"/>
    </row>
    <row r="25" spans="1:17" ht="21" customHeight="1">
      <c r="A25" s="82"/>
      <c r="B25" s="47" t="s">
        <v>2</v>
      </c>
      <c r="C25" s="86" t="s">
        <v>37</v>
      </c>
      <c r="D25" s="22">
        <v>1</v>
      </c>
      <c r="E25" s="10" t="s">
        <v>6</v>
      </c>
      <c r="F25" s="132">
        <v>0</v>
      </c>
      <c r="G25" s="13">
        <f t="shared" si="4"/>
        <v>0</v>
      </c>
      <c r="I25" s="1">
        <f t="shared" si="5"/>
        <v>0</v>
      </c>
      <c r="Q25" s="33"/>
    </row>
    <row r="26" spans="1:17" ht="21" customHeight="1">
      <c r="A26" s="82"/>
      <c r="B26" s="47" t="s">
        <v>2</v>
      </c>
      <c r="C26" s="86" t="s">
        <v>82</v>
      </c>
      <c r="D26" s="10">
        <v>0.2</v>
      </c>
      <c r="E26" s="9" t="s">
        <v>6</v>
      </c>
      <c r="F26" s="132">
        <v>0</v>
      </c>
      <c r="G26" s="13">
        <f t="shared" si="4"/>
        <v>0</v>
      </c>
      <c r="I26" s="1">
        <f t="shared" si="5"/>
        <v>0</v>
      </c>
      <c r="Q26" s="33"/>
    </row>
    <row r="27" spans="1:17" ht="21" customHeight="1">
      <c r="A27" s="82"/>
      <c r="B27" s="47" t="s">
        <v>2</v>
      </c>
      <c r="C27" s="86" t="s">
        <v>25</v>
      </c>
      <c r="D27" s="10">
        <v>0.4</v>
      </c>
      <c r="E27" s="9" t="s">
        <v>6</v>
      </c>
      <c r="F27" s="132">
        <v>0</v>
      </c>
      <c r="G27" s="13">
        <f t="shared" si="4"/>
        <v>0</v>
      </c>
      <c r="I27" s="1">
        <f t="shared" si="5"/>
        <v>0</v>
      </c>
      <c r="Q27" s="33"/>
    </row>
    <row r="28" spans="1:17" ht="20.25" customHeight="1">
      <c r="A28" s="82"/>
      <c r="B28" s="3" t="s">
        <v>107</v>
      </c>
      <c r="C28" s="86" t="s">
        <v>71</v>
      </c>
      <c r="D28" s="10">
        <v>2.4</v>
      </c>
      <c r="E28" s="133">
        <v>0</v>
      </c>
      <c r="F28" s="10">
        <f>E28*25</f>
        <v>0</v>
      </c>
      <c r="G28" s="13">
        <f t="shared" si="4"/>
        <v>0</v>
      </c>
      <c r="I28" s="1">
        <f t="shared" si="5"/>
        <v>0</v>
      </c>
      <c r="J28" s="1">
        <f>IF(G28&gt;0,1,0)</f>
        <v>0</v>
      </c>
      <c r="K28" s="1">
        <f>IF(G28&gt;0,1,0)</f>
        <v>0</v>
      </c>
      <c r="N28" s="30" t="s">
        <v>56</v>
      </c>
      <c r="O28" s="26">
        <f>P28/F81</f>
        <v>0</v>
      </c>
      <c r="P28" s="27">
        <f>SUM(G28:G32)</f>
        <v>0</v>
      </c>
      <c r="Q28" s="31" t="e">
        <f>SUM(O28/G82)</f>
        <v>#DIV/0!</v>
      </c>
    </row>
    <row r="29" spans="1:20" ht="21" customHeight="1">
      <c r="A29" s="82"/>
      <c r="B29" s="3" t="s">
        <v>107</v>
      </c>
      <c r="C29" s="86" t="s">
        <v>72</v>
      </c>
      <c r="D29" s="10">
        <v>1.5</v>
      </c>
      <c r="E29" s="132">
        <v>0</v>
      </c>
      <c r="F29" s="10">
        <f>E29*25</f>
        <v>0</v>
      </c>
      <c r="G29" s="13">
        <f t="shared" si="4"/>
        <v>0</v>
      </c>
      <c r="I29" s="1">
        <f t="shared" si="5"/>
        <v>0</v>
      </c>
      <c r="J29" s="1">
        <f>IF(G29&gt;0,1,0)</f>
        <v>0</v>
      </c>
      <c r="K29" s="1">
        <f>IF(G29&gt;0,1,0)</f>
        <v>0</v>
      </c>
      <c r="O29" s="26"/>
      <c r="Q29" s="33"/>
      <c r="S29" s="30"/>
      <c r="T29" s="30"/>
    </row>
    <row r="30" spans="1:17" ht="21" customHeight="1">
      <c r="A30" s="82"/>
      <c r="B30" s="3" t="s">
        <v>107</v>
      </c>
      <c r="C30" s="86" t="s">
        <v>106</v>
      </c>
      <c r="D30" s="22">
        <v>1</v>
      </c>
      <c r="E30" s="132">
        <v>0</v>
      </c>
      <c r="F30" s="10">
        <f>E30*25</f>
        <v>0</v>
      </c>
      <c r="G30" s="13">
        <f t="shared" si="4"/>
        <v>0</v>
      </c>
      <c r="I30" s="1">
        <f t="shared" si="5"/>
        <v>0</v>
      </c>
      <c r="J30" s="1">
        <f>IF(G30&gt;0,1,0)</f>
        <v>0</v>
      </c>
      <c r="K30" s="1">
        <f>IF(G30&gt;0,1,0)</f>
        <v>0</v>
      </c>
      <c r="Q30" s="33"/>
    </row>
    <row r="31" spans="1:17" ht="21" customHeight="1">
      <c r="A31" s="82"/>
      <c r="B31" s="47" t="s">
        <v>2</v>
      </c>
      <c r="C31" s="86" t="s">
        <v>70</v>
      </c>
      <c r="D31" s="22">
        <v>3</v>
      </c>
      <c r="E31" s="132">
        <v>0</v>
      </c>
      <c r="F31" s="81">
        <f>E31*50</f>
        <v>0</v>
      </c>
      <c r="G31" s="13">
        <f t="shared" si="4"/>
        <v>0</v>
      </c>
      <c r="I31" s="1">
        <f t="shared" si="5"/>
        <v>0</v>
      </c>
      <c r="N31" s="25" t="s">
        <v>52</v>
      </c>
      <c r="O31" s="26">
        <f>P31/F81</f>
        <v>0</v>
      </c>
      <c r="P31" s="27">
        <f>SUM(G28:G33)</f>
        <v>0</v>
      </c>
      <c r="Q31" s="28" t="e">
        <f>SUM(O31/G82)</f>
        <v>#DIV/0!</v>
      </c>
    </row>
    <row r="32" spans="1:19" ht="21" customHeight="1">
      <c r="A32" s="82"/>
      <c r="B32" s="47" t="s">
        <v>2</v>
      </c>
      <c r="C32" s="86" t="s">
        <v>13</v>
      </c>
      <c r="D32" s="10">
        <v>0.4</v>
      </c>
      <c r="E32" s="132">
        <v>0</v>
      </c>
      <c r="F32" s="10">
        <f>E32*25</f>
        <v>0</v>
      </c>
      <c r="G32" s="13">
        <f t="shared" si="4"/>
        <v>0</v>
      </c>
      <c r="I32" s="1">
        <f t="shared" si="5"/>
        <v>0</v>
      </c>
      <c r="N32" s="30" t="s">
        <v>50</v>
      </c>
      <c r="O32" s="26">
        <f>P32/F81</f>
        <v>0</v>
      </c>
      <c r="P32" s="27">
        <f>SUM(G21)</f>
        <v>0</v>
      </c>
      <c r="Q32" s="31" t="e">
        <f>SUM(O32/G82)</f>
        <v>#DIV/0!</v>
      </c>
      <c r="S32" s="1" t="s">
        <v>53</v>
      </c>
    </row>
    <row r="33" spans="2:19" ht="21" customHeight="1">
      <c r="B33" s="47" t="s">
        <v>2</v>
      </c>
      <c r="C33" s="86" t="s">
        <v>104</v>
      </c>
      <c r="D33" s="22">
        <v>2</v>
      </c>
      <c r="E33" s="132">
        <v>0</v>
      </c>
      <c r="F33" s="10">
        <f>E33*5</f>
        <v>0</v>
      </c>
      <c r="G33" s="13">
        <f t="shared" si="4"/>
        <v>0</v>
      </c>
      <c r="I33" s="1">
        <f t="shared" si="5"/>
        <v>0</v>
      </c>
      <c r="O33" s="26"/>
      <c r="P33" s="30"/>
      <c r="Q33" s="33"/>
      <c r="S33" s="18"/>
    </row>
    <row r="34" spans="2:19" ht="21" customHeight="1">
      <c r="B34" s="47" t="s">
        <v>2</v>
      </c>
      <c r="C34" s="86" t="s">
        <v>103</v>
      </c>
      <c r="D34" s="22">
        <v>0.5</v>
      </c>
      <c r="E34" s="9" t="s">
        <v>6</v>
      </c>
      <c r="F34" s="132">
        <v>0</v>
      </c>
      <c r="G34" s="13">
        <f t="shared" si="4"/>
        <v>0</v>
      </c>
      <c r="I34" s="1">
        <f t="shared" si="5"/>
        <v>0</v>
      </c>
      <c r="O34" s="26"/>
      <c r="P34" s="30"/>
      <c r="Q34" s="33"/>
      <c r="S34" s="18"/>
    </row>
    <row r="35" spans="2:17" ht="21" customHeight="1">
      <c r="B35" s="3"/>
      <c r="C35" s="91" t="s">
        <v>96</v>
      </c>
      <c r="D35" s="67"/>
      <c r="E35" s="67"/>
      <c r="F35" s="67"/>
      <c r="G35" s="72"/>
      <c r="O35" s="26"/>
      <c r="P35" s="30"/>
      <c r="Q35" s="33"/>
    </row>
    <row r="36" spans="2:17" ht="24" customHeight="1">
      <c r="B36" s="97" t="s">
        <v>19</v>
      </c>
      <c r="C36" s="86" t="s">
        <v>105</v>
      </c>
      <c r="D36" s="10">
        <v>1.2</v>
      </c>
      <c r="E36" s="10" t="s">
        <v>6</v>
      </c>
      <c r="F36" s="132">
        <v>0</v>
      </c>
      <c r="G36" s="13">
        <f aca="true" t="shared" si="6" ref="G36:G48">D36*F36</f>
        <v>0</v>
      </c>
      <c r="J36" s="1">
        <f aca="true" t="shared" si="7" ref="J36:J49">IF(G36&gt;0,1,0)</f>
        <v>0</v>
      </c>
      <c r="O36" s="26"/>
      <c r="Q36" s="33"/>
    </row>
    <row r="37" spans="2:17" ht="24" customHeight="1">
      <c r="B37" s="97" t="s">
        <v>19</v>
      </c>
      <c r="C37" s="86" t="s">
        <v>113</v>
      </c>
      <c r="D37" s="10">
        <v>0.2</v>
      </c>
      <c r="E37" s="10" t="s">
        <v>6</v>
      </c>
      <c r="F37" s="132">
        <v>0</v>
      </c>
      <c r="G37" s="13">
        <f t="shared" si="6"/>
        <v>0</v>
      </c>
      <c r="J37" s="1">
        <f t="shared" si="7"/>
        <v>0</v>
      </c>
      <c r="O37" s="26"/>
      <c r="Q37" s="33"/>
    </row>
    <row r="38" spans="2:17" ht="21" customHeight="1">
      <c r="B38" s="97" t="s">
        <v>19</v>
      </c>
      <c r="C38" s="86" t="s">
        <v>36</v>
      </c>
      <c r="D38" s="22">
        <v>1</v>
      </c>
      <c r="E38" s="10" t="s">
        <v>6</v>
      </c>
      <c r="F38" s="132">
        <v>0</v>
      </c>
      <c r="G38" s="13">
        <f t="shared" si="6"/>
        <v>0</v>
      </c>
      <c r="J38" s="1">
        <f t="shared" si="7"/>
        <v>0</v>
      </c>
      <c r="O38" s="26"/>
      <c r="Q38" s="33"/>
    </row>
    <row r="39" spans="2:17" ht="21" customHeight="1">
      <c r="B39" s="97" t="s">
        <v>19</v>
      </c>
      <c r="C39" s="88" t="s">
        <v>77</v>
      </c>
      <c r="D39" s="10">
        <v>0.5</v>
      </c>
      <c r="E39" s="10" t="s">
        <v>6</v>
      </c>
      <c r="F39" s="132">
        <v>0</v>
      </c>
      <c r="G39" s="13">
        <f t="shared" si="6"/>
        <v>0</v>
      </c>
      <c r="J39" s="1">
        <f t="shared" si="7"/>
        <v>0</v>
      </c>
      <c r="O39" s="26"/>
      <c r="Q39" s="33"/>
    </row>
    <row r="40" spans="2:17" ht="21" customHeight="1">
      <c r="B40" s="97" t="s">
        <v>19</v>
      </c>
      <c r="C40" s="86" t="s">
        <v>15</v>
      </c>
      <c r="D40" s="10">
        <v>0.2</v>
      </c>
      <c r="E40" s="10" t="s">
        <v>6</v>
      </c>
      <c r="F40" s="132">
        <v>0</v>
      </c>
      <c r="G40" s="13">
        <f t="shared" si="6"/>
        <v>0</v>
      </c>
      <c r="J40" s="1">
        <f t="shared" si="7"/>
        <v>0</v>
      </c>
      <c r="Q40" s="33"/>
    </row>
    <row r="41" spans="2:17" ht="21" customHeight="1">
      <c r="B41" s="97" t="s">
        <v>19</v>
      </c>
      <c r="C41" s="86" t="s">
        <v>78</v>
      </c>
      <c r="D41" s="10">
        <v>0.3</v>
      </c>
      <c r="E41" s="10" t="s">
        <v>6</v>
      </c>
      <c r="F41" s="132">
        <v>0</v>
      </c>
      <c r="G41" s="13">
        <f>D41*F41</f>
        <v>0</v>
      </c>
      <c r="J41" s="1">
        <f t="shared" si="7"/>
        <v>0</v>
      </c>
      <c r="N41" s="25" t="s">
        <v>58</v>
      </c>
      <c r="O41" s="26">
        <f>P41/F81</f>
        <v>0</v>
      </c>
      <c r="P41" s="27">
        <f>SUM(G36:G49)</f>
        <v>0</v>
      </c>
      <c r="Q41" s="28" t="e">
        <f>SUM(O41/G82)</f>
        <v>#DIV/0!</v>
      </c>
    </row>
    <row r="42" spans="2:17" ht="21" customHeight="1">
      <c r="B42" s="97" t="s">
        <v>19</v>
      </c>
      <c r="C42" s="86" t="s">
        <v>16</v>
      </c>
      <c r="D42" s="10">
        <v>0.05</v>
      </c>
      <c r="E42" s="10" t="s">
        <v>6</v>
      </c>
      <c r="F42" s="132">
        <v>0</v>
      </c>
      <c r="G42" s="13">
        <f t="shared" si="6"/>
        <v>0</v>
      </c>
      <c r="J42" s="1">
        <f t="shared" si="7"/>
        <v>0</v>
      </c>
      <c r="N42" s="25"/>
      <c r="O42" s="26"/>
      <c r="P42" s="27"/>
      <c r="Q42" s="28"/>
    </row>
    <row r="43" spans="2:17" ht="21" customHeight="1">
      <c r="B43" s="97" t="s">
        <v>19</v>
      </c>
      <c r="C43" s="86" t="s">
        <v>99</v>
      </c>
      <c r="D43" s="10">
        <v>0.2</v>
      </c>
      <c r="E43" s="10" t="s">
        <v>6</v>
      </c>
      <c r="F43" s="132">
        <v>0</v>
      </c>
      <c r="G43" s="13">
        <f>D43*F43</f>
        <v>0</v>
      </c>
      <c r="J43" s="1">
        <f t="shared" si="7"/>
        <v>0</v>
      </c>
      <c r="N43" s="30" t="s">
        <v>54</v>
      </c>
      <c r="O43" s="26">
        <f>P43/F81</f>
        <v>0</v>
      </c>
      <c r="P43" s="27">
        <f>SUM(G39:G42)</f>
        <v>0</v>
      </c>
      <c r="Q43" s="31" t="e">
        <f>SUM(O43/G82)</f>
        <v>#DIV/0!</v>
      </c>
    </row>
    <row r="44" spans="2:17" ht="21" customHeight="1">
      <c r="B44" s="97" t="s">
        <v>19</v>
      </c>
      <c r="C44" s="86" t="s">
        <v>79</v>
      </c>
      <c r="D44" s="10">
        <v>0.1</v>
      </c>
      <c r="E44" s="10" t="s">
        <v>6</v>
      </c>
      <c r="F44" s="132">
        <v>0</v>
      </c>
      <c r="G44" s="13">
        <f t="shared" si="6"/>
        <v>0</v>
      </c>
      <c r="J44" s="1">
        <f t="shared" si="7"/>
        <v>0</v>
      </c>
      <c r="N44" s="30" t="s">
        <v>55</v>
      </c>
      <c r="O44" s="26">
        <f>P44/F81</f>
        <v>0</v>
      </c>
      <c r="P44" s="27">
        <f>SUM(G44:G45)</f>
        <v>0</v>
      </c>
      <c r="Q44" s="31" t="e">
        <f>SUM(O44/G82)</f>
        <v>#DIV/0!</v>
      </c>
    </row>
    <row r="45" spans="2:19" ht="21" customHeight="1">
      <c r="B45" s="97" t="s">
        <v>19</v>
      </c>
      <c r="C45" s="86" t="s">
        <v>43</v>
      </c>
      <c r="D45" s="10">
        <v>0.2</v>
      </c>
      <c r="E45" s="10" t="s">
        <v>6</v>
      </c>
      <c r="F45" s="132">
        <v>0</v>
      </c>
      <c r="G45" s="13">
        <f t="shared" si="6"/>
        <v>0</v>
      </c>
      <c r="J45" s="1">
        <f t="shared" si="7"/>
        <v>0</v>
      </c>
      <c r="N45" s="18" t="s">
        <v>56</v>
      </c>
      <c r="O45" s="26">
        <f>P45/F81</f>
        <v>0</v>
      </c>
      <c r="P45" s="27">
        <f>SUM(G46:G47)</f>
        <v>0</v>
      </c>
      <c r="Q45" s="31" t="e">
        <f>SUM(O45/G82)</f>
        <v>#DIV/0!</v>
      </c>
      <c r="S45" s="18" t="s">
        <v>57</v>
      </c>
    </row>
    <row r="46" spans="2:19" ht="21" customHeight="1">
      <c r="B46" s="97" t="s">
        <v>19</v>
      </c>
      <c r="C46" s="86" t="s">
        <v>80</v>
      </c>
      <c r="D46" s="10">
        <v>0.4</v>
      </c>
      <c r="E46" s="133">
        <v>0</v>
      </c>
      <c r="F46" s="10">
        <f>E46*25</f>
        <v>0</v>
      </c>
      <c r="G46" s="13">
        <f t="shared" si="6"/>
        <v>0</v>
      </c>
      <c r="J46" s="1">
        <f t="shared" si="7"/>
        <v>0</v>
      </c>
      <c r="S46" s="1" t="s">
        <v>32</v>
      </c>
    </row>
    <row r="47" spans="2:19" ht="21" customHeight="1">
      <c r="B47" s="97" t="s">
        <v>19</v>
      </c>
      <c r="C47" s="86" t="s">
        <v>21</v>
      </c>
      <c r="D47" s="10">
        <v>0.2</v>
      </c>
      <c r="E47" s="133">
        <v>0</v>
      </c>
      <c r="F47" s="10">
        <f>E47*25</f>
        <v>0</v>
      </c>
      <c r="G47" s="13">
        <f t="shared" si="6"/>
        <v>0</v>
      </c>
      <c r="J47" s="1">
        <f t="shared" si="7"/>
        <v>0</v>
      </c>
      <c r="O47" s="26"/>
      <c r="S47" s="30" t="s">
        <v>78</v>
      </c>
    </row>
    <row r="48" spans="2:19" ht="21" customHeight="1">
      <c r="B48" s="97" t="s">
        <v>19</v>
      </c>
      <c r="C48" s="86" t="s">
        <v>81</v>
      </c>
      <c r="D48" s="10">
        <v>0.3</v>
      </c>
      <c r="E48" s="9" t="s">
        <v>6</v>
      </c>
      <c r="F48" s="132">
        <v>0</v>
      </c>
      <c r="G48" s="13">
        <f t="shared" si="6"/>
        <v>0</v>
      </c>
      <c r="J48" s="1">
        <f t="shared" si="7"/>
        <v>0</v>
      </c>
      <c r="O48" s="26"/>
      <c r="S48" s="18" t="s">
        <v>15</v>
      </c>
    </row>
    <row r="49" spans="2:19" ht="21" customHeight="1">
      <c r="B49" s="97" t="s">
        <v>19</v>
      </c>
      <c r="C49" s="87" t="s">
        <v>102</v>
      </c>
      <c r="D49" s="68">
        <v>0.2</v>
      </c>
      <c r="E49" s="134">
        <v>0</v>
      </c>
      <c r="F49" s="52">
        <f>E49*5</f>
        <v>0</v>
      </c>
      <c r="G49" s="53">
        <f>D49*F49</f>
        <v>0</v>
      </c>
      <c r="J49" s="1">
        <f t="shared" si="7"/>
        <v>0</v>
      </c>
      <c r="S49" s="1" t="s">
        <v>16</v>
      </c>
    </row>
    <row r="50" spans="2:15" ht="21" customHeight="1">
      <c r="B50" s="3"/>
      <c r="C50" s="91" t="s">
        <v>90</v>
      </c>
      <c r="D50" s="67"/>
      <c r="E50" s="67"/>
      <c r="F50" s="65"/>
      <c r="G50" s="72"/>
      <c r="O50" s="26"/>
    </row>
    <row r="51" spans="2:19" ht="24" customHeight="1">
      <c r="B51" s="48" t="s">
        <v>8</v>
      </c>
      <c r="C51" s="86" t="s">
        <v>83</v>
      </c>
      <c r="D51" s="10">
        <v>0.4</v>
      </c>
      <c r="E51" s="133">
        <v>0</v>
      </c>
      <c r="F51" s="135">
        <f>E51*25</f>
        <v>0</v>
      </c>
      <c r="G51" s="13">
        <f>D51*F51</f>
        <v>0</v>
      </c>
      <c r="K51" s="1">
        <f>IF(G51&gt;0,1,0)</f>
        <v>0</v>
      </c>
      <c r="S51" s="18" t="s">
        <v>59</v>
      </c>
    </row>
    <row r="52" spans="2:19" ht="21" customHeight="1">
      <c r="B52" s="48" t="s">
        <v>8</v>
      </c>
      <c r="C52" s="86" t="s">
        <v>84</v>
      </c>
      <c r="D52" s="22">
        <v>0.5</v>
      </c>
      <c r="E52" s="9" t="s">
        <v>6</v>
      </c>
      <c r="F52" s="132">
        <v>0</v>
      </c>
      <c r="G52" s="13">
        <f>D52*F52</f>
        <v>0</v>
      </c>
      <c r="K52" s="1">
        <f>IF(G52&gt;0,1,0)</f>
        <v>0</v>
      </c>
      <c r="O52" s="26"/>
      <c r="S52" s="1" t="s">
        <v>17</v>
      </c>
    </row>
    <row r="53" spans="2:19" ht="21" customHeight="1" thickBot="1">
      <c r="B53" s="48" t="s">
        <v>8</v>
      </c>
      <c r="C53" s="111" t="s">
        <v>100</v>
      </c>
      <c r="D53" s="112">
        <v>0.05</v>
      </c>
      <c r="E53" s="113" t="s">
        <v>6</v>
      </c>
      <c r="F53" s="136">
        <v>0</v>
      </c>
      <c r="G53" s="114">
        <f>D53*F53</f>
        <v>0</v>
      </c>
      <c r="K53" s="1">
        <f>IF(G53&gt;0,1,0)</f>
        <v>0</v>
      </c>
      <c r="O53" s="26"/>
      <c r="S53" s="18" t="s">
        <v>43</v>
      </c>
    </row>
    <row r="54" spans="2:7" ht="21" customHeight="1">
      <c r="B54" s="54"/>
      <c r="C54" s="110"/>
      <c r="D54" s="10"/>
      <c r="E54" s="9"/>
      <c r="F54" s="10"/>
      <c r="G54" s="81"/>
    </row>
    <row r="55" spans="2:7" ht="21" customHeight="1">
      <c r="B55" s="54"/>
      <c r="C55" s="110"/>
      <c r="D55" s="10"/>
      <c r="E55" s="9"/>
      <c r="F55" s="10"/>
      <c r="G55" s="81"/>
    </row>
    <row r="56" spans="2:7" ht="21" customHeight="1">
      <c r="B56" s="54"/>
      <c r="C56" s="109" t="str">
        <f>C3</f>
        <v>Kvarteret (fastigheten): xx, Sundbyberg</v>
      </c>
      <c r="D56" s="142" t="s">
        <v>121</v>
      </c>
      <c r="E56" s="9"/>
      <c r="F56" s="10"/>
      <c r="G56" s="81"/>
    </row>
    <row r="57" spans="2:7" ht="21" customHeight="1" thickBot="1">
      <c r="B57" s="54"/>
      <c r="C57" s="110"/>
      <c r="D57" s="10"/>
      <c r="E57" s="9"/>
      <c r="F57" s="10"/>
      <c r="G57" s="81"/>
    </row>
    <row r="58" spans="3:8" ht="21" customHeight="1">
      <c r="C58" s="115" t="s">
        <v>4</v>
      </c>
      <c r="D58" s="116"/>
      <c r="E58" s="116"/>
      <c r="F58" s="117"/>
      <c r="G58" s="118"/>
      <c r="H58" s="6"/>
    </row>
    <row r="59" spans="2:17" ht="19.5" customHeight="1">
      <c r="B59" s="3" t="s">
        <v>107</v>
      </c>
      <c r="C59" s="89" t="s">
        <v>27</v>
      </c>
      <c r="D59" s="22">
        <v>1</v>
      </c>
      <c r="E59" s="9" t="s">
        <v>6</v>
      </c>
      <c r="F59" s="133">
        <v>0</v>
      </c>
      <c r="G59" s="14">
        <f>D59*F59</f>
        <v>0</v>
      </c>
      <c r="I59" s="1">
        <f>IF(G59&gt;0,1,0)</f>
        <v>0</v>
      </c>
      <c r="J59" s="1">
        <f>IF(G59&gt;0,1,0)</f>
        <v>0</v>
      </c>
      <c r="K59" s="1">
        <f>IF(G59&gt;0,1,0)</f>
        <v>0</v>
      </c>
      <c r="N59" s="25" t="s">
        <v>60</v>
      </c>
      <c r="O59" s="26">
        <f>P59/F81</f>
        <v>0</v>
      </c>
      <c r="P59" s="27">
        <f>SUM(G51:G53)</f>
        <v>0</v>
      </c>
      <c r="Q59" s="28" t="e">
        <f>SUM(O59/G82)</f>
        <v>#DIV/0!</v>
      </c>
    </row>
    <row r="60" spans="2:17" ht="21" customHeight="1">
      <c r="B60" s="3" t="s">
        <v>107</v>
      </c>
      <c r="C60" s="89" t="s">
        <v>5</v>
      </c>
      <c r="D60" s="10">
        <v>0.3</v>
      </c>
      <c r="E60" s="9" t="s">
        <v>6</v>
      </c>
      <c r="F60" s="133">
        <v>0</v>
      </c>
      <c r="G60" s="14">
        <f>D60*F60</f>
        <v>0</v>
      </c>
      <c r="I60" s="1">
        <f>IF(G60&gt;0,1,0)</f>
        <v>0</v>
      </c>
      <c r="J60" s="1">
        <f>IF(G60&gt;0,1,0)</f>
        <v>0</v>
      </c>
      <c r="K60" s="1">
        <f>IF(G60&gt;0,1,0)</f>
        <v>0</v>
      </c>
      <c r="N60" s="18" t="s">
        <v>56</v>
      </c>
      <c r="O60" s="26">
        <f>P60/F81</f>
        <v>0</v>
      </c>
      <c r="P60" s="27">
        <f>G51</f>
        <v>0</v>
      </c>
      <c r="Q60" s="31" t="e">
        <f>SUM(O60/G82)</f>
        <v>#DIV/0!</v>
      </c>
    </row>
    <row r="61" spans="2:17" ht="21" customHeight="1">
      <c r="B61" s="3" t="s">
        <v>108</v>
      </c>
      <c r="C61" s="89" t="s">
        <v>28</v>
      </c>
      <c r="D61" s="9">
        <v>0.2</v>
      </c>
      <c r="E61" s="9" t="s">
        <v>6</v>
      </c>
      <c r="F61" s="133">
        <v>0</v>
      </c>
      <c r="G61" s="14">
        <f>D61*F61</f>
        <v>0</v>
      </c>
      <c r="J61" s="1">
        <f>IF(G61&gt;0,1,0)</f>
        <v>0</v>
      </c>
      <c r="K61" s="1">
        <f>IF(G61&gt;0,1,0)</f>
        <v>0</v>
      </c>
      <c r="N61" s="30" t="s">
        <v>54</v>
      </c>
      <c r="O61" s="26">
        <f>P61/F81</f>
        <v>0</v>
      </c>
      <c r="P61" s="27">
        <f>G53</f>
        <v>0</v>
      </c>
      <c r="Q61" s="31" t="e">
        <f>SUM(O61/G82)</f>
        <v>#DIV/0!</v>
      </c>
    </row>
    <row r="62" spans="2:17" ht="21" customHeight="1">
      <c r="B62" s="3" t="s">
        <v>108</v>
      </c>
      <c r="C62" s="89" t="s">
        <v>29</v>
      </c>
      <c r="D62" s="9">
        <v>0.05</v>
      </c>
      <c r="E62" s="9" t="s">
        <v>6</v>
      </c>
      <c r="F62" s="133">
        <v>0</v>
      </c>
      <c r="G62" s="14">
        <f>D62*F62</f>
        <v>0</v>
      </c>
      <c r="J62" s="1">
        <f>IF(G62&gt;0,1,0)</f>
        <v>0</v>
      </c>
      <c r="K62" s="1">
        <f>IF(G62&gt;0,1,0)</f>
        <v>0</v>
      </c>
      <c r="Q62" s="33"/>
    </row>
    <row r="63" spans="2:17" ht="21" customHeight="1">
      <c r="B63" s="49"/>
      <c r="C63" s="90" t="s">
        <v>7</v>
      </c>
      <c r="D63" s="68">
        <v>0</v>
      </c>
      <c r="E63" s="52" t="s">
        <v>6</v>
      </c>
      <c r="F63" s="137">
        <v>0</v>
      </c>
      <c r="G63" s="53">
        <f>D63*F63</f>
        <v>0</v>
      </c>
      <c r="N63" s="25"/>
      <c r="O63" s="26"/>
      <c r="P63" s="27"/>
      <c r="Q63" s="28"/>
    </row>
    <row r="64" spans="3:17" ht="21" customHeight="1">
      <c r="C64" s="93" t="s">
        <v>92</v>
      </c>
      <c r="D64" s="67"/>
      <c r="E64" s="67"/>
      <c r="F64" s="65"/>
      <c r="G64" s="72"/>
      <c r="N64" s="30"/>
      <c r="O64" s="26"/>
      <c r="P64" s="27"/>
      <c r="Q64" s="31"/>
    </row>
    <row r="65" spans="2:17" ht="24" customHeight="1">
      <c r="B65" s="47" t="s">
        <v>2</v>
      </c>
      <c r="C65" s="89" t="s">
        <v>85</v>
      </c>
      <c r="D65" s="15">
        <v>4</v>
      </c>
      <c r="E65" s="9" t="s">
        <v>6</v>
      </c>
      <c r="F65" s="132">
        <v>0</v>
      </c>
      <c r="G65" s="13">
        <f aca="true" t="shared" si="8" ref="G65:G70">D65*F65</f>
        <v>0</v>
      </c>
      <c r="I65" s="1">
        <f aca="true" t="shared" si="9" ref="I65:I70">IF(G65&gt;0,1,0)</f>
        <v>0</v>
      </c>
      <c r="N65" s="18"/>
      <c r="O65" s="26"/>
      <c r="P65" s="27"/>
      <c r="Q65" s="31"/>
    </row>
    <row r="66" spans="2:17" ht="21" customHeight="1">
      <c r="B66" s="47" t="s">
        <v>2</v>
      </c>
      <c r="C66" s="89" t="s">
        <v>101</v>
      </c>
      <c r="D66" s="15">
        <v>2</v>
      </c>
      <c r="E66" s="9" t="s">
        <v>6</v>
      </c>
      <c r="F66" s="132">
        <v>0</v>
      </c>
      <c r="G66" s="13">
        <f t="shared" si="8"/>
        <v>0</v>
      </c>
      <c r="I66" s="1">
        <f t="shared" si="9"/>
        <v>0</v>
      </c>
      <c r="O66" s="26"/>
      <c r="Q66" s="33"/>
    </row>
    <row r="67" spans="2:17" ht="21" customHeight="1">
      <c r="B67" s="47" t="s">
        <v>2</v>
      </c>
      <c r="C67" s="89" t="s">
        <v>87</v>
      </c>
      <c r="D67" s="11">
        <v>0.2</v>
      </c>
      <c r="E67" s="9" t="s">
        <v>6</v>
      </c>
      <c r="F67" s="132">
        <v>0</v>
      </c>
      <c r="G67" s="13">
        <f t="shared" si="8"/>
        <v>0</v>
      </c>
      <c r="I67" s="1">
        <f t="shared" si="9"/>
        <v>0</v>
      </c>
      <c r="Q67" s="33"/>
    </row>
    <row r="68" spans="2:17" ht="21" customHeight="1">
      <c r="B68" s="47" t="s">
        <v>2</v>
      </c>
      <c r="C68" s="89" t="s">
        <v>86</v>
      </c>
      <c r="D68" s="11">
        <v>0.1</v>
      </c>
      <c r="E68" s="9" t="s">
        <v>6</v>
      </c>
      <c r="F68" s="132">
        <v>0</v>
      </c>
      <c r="G68" s="13">
        <f t="shared" si="8"/>
        <v>0</v>
      </c>
      <c r="I68" s="1">
        <f t="shared" si="9"/>
        <v>0</v>
      </c>
      <c r="Q68" s="33"/>
    </row>
    <row r="69" spans="2:17" ht="21" customHeight="1">
      <c r="B69" s="47" t="s">
        <v>2</v>
      </c>
      <c r="C69" s="89" t="s">
        <v>30</v>
      </c>
      <c r="D69" s="11">
        <v>0.2</v>
      </c>
      <c r="E69" s="9" t="s">
        <v>6</v>
      </c>
      <c r="F69" s="132">
        <v>0</v>
      </c>
      <c r="G69" s="13">
        <f t="shared" si="8"/>
        <v>0</v>
      </c>
      <c r="I69" s="1">
        <f t="shared" si="9"/>
        <v>0</v>
      </c>
      <c r="N69" s="25" t="s">
        <v>61</v>
      </c>
      <c r="O69" s="26">
        <f>P69/F81</f>
        <v>0</v>
      </c>
      <c r="P69" s="27">
        <f>SUM(G59:G63)</f>
        <v>0</v>
      </c>
      <c r="Q69" s="28" t="e">
        <f>SUM(O69/G82)</f>
        <v>#DIV/0!</v>
      </c>
    </row>
    <row r="70" spans="2:17" ht="21" customHeight="1">
      <c r="B70" s="47" t="s">
        <v>2</v>
      </c>
      <c r="C70" s="90" t="s">
        <v>114</v>
      </c>
      <c r="D70" s="51">
        <v>0.1</v>
      </c>
      <c r="E70" s="66" t="s">
        <v>6</v>
      </c>
      <c r="F70" s="132">
        <v>0</v>
      </c>
      <c r="G70" s="53">
        <f t="shared" si="8"/>
        <v>0</v>
      </c>
      <c r="I70" s="1">
        <f t="shared" si="9"/>
        <v>0</v>
      </c>
      <c r="O70" s="26"/>
      <c r="P70" s="6"/>
      <c r="Q70" s="33"/>
    </row>
    <row r="71" spans="3:17" ht="21" customHeight="1">
      <c r="C71" s="93" t="s">
        <v>95</v>
      </c>
      <c r="D71" s="67"/>
      <c r="E71" s="67"/>
      <c r="F71" s="85"/>
      <c r="G71" s="72"/>
      <c r="O71" s="26"/>
      <c r="Q71" s="33"/>
    </row>
    <row r="72" spans="2:17" ht="24" customHeight="1">
      <c r="B72" s="97" t="s">
        <v>19</v>
      </c>
      <c r="C72" s="89" t="s">
        <v>18</v>
      </c>
      <c r="D72" s="15">
        <v>0.5</v>
      </c>
      <c r="E72" s="9" t="s">
        <v>6</v>
      </c>
      <c r="F72" s="132">
        <v>0</v>
      </c>
      <c r="G72" s="13">
        <f>D72*F72</f>
        <v>0</v>
      </c>
      <c r="J72" s="1">
        <f>IF(G72&gt;0,1,0)</f>
        <v>0</v>
      </c>
      <c r="O72" s="26"/>
      <c r="Q72" s="33"/>
    </row>
    <row r="73" spans="2:17" ht="21" customHeight="1">
      <c r="B73" s="97" t="s">
        <v>19</v>
      </c>
      <c r="C73" s="89" t="s">
        <v>31</v>
      </c>
      <c r="D73" s="15">
        <v>1</v>
      </c>
      <c r="E73" s="9" t="s">
        <v>6</v>
      </c>
      <c r="F73" s="132">
        <v>0</v>
      </c>
      <c r="G73" s="13">
        <f>D73*F73</f>
        <v>0</v>
      </c>
      <c r="J73" s="1">
        <f>IF(G73&gt;0,1,0)</f>
        <v>0</v>
      </c>
      <c r="O73" s="26"/>
      <c r="Q73" s="33"/>
    </row>
    <row r="74" spans="2:17" ht="21" customHeight="1">
      <c r="B74" s="97" t="s">
        <v>19</v>
      </c>
      <c r="C74" s="90" t="s">
        <v>20</v>
      </c>
      <c r="D74" s="51">
        <v>0.3</v>
      </c>
      <c r="E74" s="137">
        <v>0</v>
      </c>
      <c r="F74" s="52">
        <f>E74*25</f>
        <v>0</v>
      </c>
      <c r="G74" s="53">
        <f>D74*F74</f>
        <v>0</v>
      </c>
      <c r="J74" s="1">
        <f>IF(G74&gt;0,1,0)</f>
        <v>0</v>
      </c>
      <c r="O74" s="26"/>
      <c r="Q74" s="33"/>
    </row>
    <row r="75" spans="2:17" ht="21" customHeight="1">
      <c r="B75" s="4"/>
      <c r="C75" s="93" t="s">
        <v>93</v>
      </c>
      <c r="D75" s="67"/>
      <c r="E75" s="67"/>
      <c r="F75" s="65"/>
      <c r="G75" s="72"/>
      <c r="N75" s="25" t="s">
        <v>62</v>
      </c>
      <c r="O75" s="26">
        <f>P75/F81</f>
        <v>0</v>
      </c>
      <c r="P75" s="27">
        <f>SUM(G65:G70)</f>
        <v>0</v>
      </c>
      <c r="Q75" s="28" t="e">
        <f>SUM(O75/G82)</f>
        <v>#DIV/0!</v>
      </c>
    </row>
    <row r="76" spans="2:17" ht="24" customHeight="1">
      <c r="B76" s="48" t="s">
        <v>8</v>
      </c>
      <c r="C76" s="89" t="s">
        <v>97</v>
      </c>
      <c r="D76" s="11">
        <v>0.5</v>
      </c>
      <c r="E76" s="9" t="s">
        <v>6</v>
      </c>
      <c r="F76" s="132">
        <v>0</v>
      </c>
      <c r="G76" s="13">
        <f>D76*F76</f>
        <v>0</v>
      </c>
      <c r="K76" s="1">
        <f>IF(G76&gt;0,1,0)</f>
        <v>0</v>
      </c>
      <c r="O76" s="26"/>
      <c r="Q76" s="33"/>
    </row>
    <row r="77" spans="2:17" ht="21" customHeight="1">
      <c r="B77" s="48" t="s">
        <v>8</v>
      </c>
      <c r="C77" s="89" t="s">
        <v>88</v>
      </c>
      <c r="D77" s="11">
        <v>0.1</v>
      </c>
      <c r="E77" s="9" t="s">
        <v>6</v>
      </c>
      <c r="F77" s="132">
        <v>0</v>
      </c>
      <c r="G77" s="13">
        <f>D77*F77</f>
        <v>0</v>
      </c>
      <c r="K77" s="1">
        <f>IF(G77&gt;0,1,0)</f>
        <v>0</v>
      </c>
      <c r="O77" s="26"/>
      <c r="Q77" s="33"/>
    </row>
    <row r="78" spans="2:17" ht="21" customHeight="1">
      <c r="B78" s="48" t="s">
        <v>8</v>
      </c>
      <c r="C78" s="90" t="s">
        <v>89</v>
      </c>
      <c r="D78" s="51">
        <v>0.3</v>
      </c>
      <c r="E78" s="137">
        <v>0</v>
      </c>
      <c r="F78" s="52">
        <f>E78*25</f>
        <v>0</v>
      </c>
      <c r="G78" s="53">
        <f>D78*F78</f>
        <v>0</v>
      </c>
      <c r="K78" s="1">
        <f>IF(G78&gt;0,1,0)</f>
        <v>0</v>
      </c>
      <c r="O78" s="26"/>
      <c r="Q78" s="33"/>
    </row>
    <row r="79" spans="2:17" ht="21" customHeight="1" thickBot="1">
      <c r="B79" s="54"/>
      <c r="C79" s="50"/>
      <c r="D79" s="11"/>
      <c r="E79" s="11"/>
      <c r="F79" s="10"/>
      <c r="G79" s="13"/>
      <c r="I79" s="20"/>
      <c r="J79" s="20"/>
      <c r="K79" s="20"/>
      <c r="O79" s="26"/>
      <c r="Q79" s="33"/>
    </row>
    <row r="80" spans="3:17" ht="21" customHeight="1" thickBot="1">
      <c r="C80" s="73" t="s">
        <v>26</v>
      </c>
      <c r="D80" s="12"/>
      <c r="E80" s="12"/>
      <c r="F80" s="12"/>
      <c r="G80" s="78">
        <f>SUM(G11:G78)</f>
        <v>0</v>
      </c>
      <c r="H80" s="6"/>
      <c r="I80" s="6"/>
      <c r="J80" s="6"/>
      <c r="K80" s="6"/>
      <c r="O80" s="26"/>
      <c r="Q80" s="33"/>
    </row>
    <row r="81" spans="3:17" ht="21" customHeight="1" thickBot="1">
      <c r="C81" s="55" t="s">
        <v>117</v>
      </c>
      <c r="D81" s="69"/>
      <c r="E81" s="69"/>
      <c r="F81" s="108">
        <f>D4</f>
        <v>1</v>
      </c>
      <c r="G81" s="79"/>
      <c r="I81" s="1">
        <f>SUM(I10:I79)</f>
        <v>0</v>
      </c>
      <c r="J81" s="1">
        <f>SUM(J10:J79)</f>
        <v>0</v>
      </c>
      <c r="K81" s="1">
        <f>SUM(K10:K79)</f>
        <v>0</v>
      </c>
      <c r="O81" s="26"/>
      <c r="Q81" s="33"/>
    </row>
    <row r="82" spans="3:17" ht="21" customHeight="1">
      <c r="C82" s="124" t="s">
        <v>9</v>
      </c>
      <c r="D82" s="125"/>
      <c r="E82" s="125"/>
      <c r="F82" s="126"/>
      <c r="G82" s="127">
        <f>SUM(G80/F81)</f>
        <v>0</v>
      </c>
      <c r="N82" s="25" t="s">
        <v>98</v>
      </c>
      <c r="O82" s="26">
        <f>P82/F81</f>
        <v>0</v>
      </c>
      <c r="P82" s="27">
        <f>SUM(G72:G74)</f>
        <v>0</v>
      </c>
      <c r="Q82" s="28" t="e">
        <f>SUM(O82/G82)</f>
        <v>#DIV/0!</v>
      </c>
    </row>
    <row r="83" spans="3:17" ht="15.75">
      <c r="C83" s="59" t="s">
        <v>10</v>
      </c>
      <c r="D83" s="12" t="s">
        <v>33</v>
      </c>
      <c r="E83" s="12" t="s">
        <v>34</v>
      </c>
      <c r="F83" s="75" t="s">
        <v>35</v>
      </c>
      <c r="G83" s="74"/>
      <c r="O83" s="26"/>
      <c r="Q83" s="33"/>
    </row>
    <row r="84" spans="3:17" ht="21" customHeight="1">
      <c r="C84" s="60" t="s">
        <v>94</v>
      </c>
      <c r="D84" s="17">
        <v>34</v>
      </c>
      <c r="E84" s="80">
        <f>I81</f>
        <v>0</v>
      </c>
      <c r="F84" s="76">
        <f>E84/D84</f>
        <v>0</v>
      </c>
      <c r="G84" s="61"/>
      <c r="O84" s="26"/>
      <c r="Q84" s="33"/>
    </row>
    <row r="85" spans="3:17" ht="21" customHeight="1">
      <c r="C85" s="98" t="s">
        <v>12</v>
      </c>
      <c r="D85" s="99">
        <v>34</v>
      </c>
      <c r="E85" s="99">
        <f>J81</f>
        <v>0</v>
      </c>
      <c r="F85" s="100">
        <f>E85/D85</f>
        <v>0</v>
      </c>
      <c r="G85" s="61"/>
      <c r="O85" s="26"/>
      <c r="Q85" s="33"/>
    </row>
    <row r="86" spans="3:17" ht="21" customHeight="1" thickBot="1">
      <c r="C86" s="62" t="s">
        <v>11</v>
      </c>
      <c r="D86" s="63">
        <v>20</v>
      </c>
      <c r="E86" s="63">
        <f>K81</f>
        <v>0</v>
      </c>
      <c r="F86" s="77">
        <f>E86/D86</f>
        <v>0</v>
      </c>
      <c r="G86" s="64"/>
      <c r="N86" s="25" t="s">
        <v>63</v>
      </c>
      <c r="O86" s="26">
        <f>P86/F81</f>
        <v>0</v>
      </c>
      <c r="P86" s="27">
        <f>SUM(G76:G78)</f>
        <v>0</v>
      </c>
      <c r="Q86" s="28" t="e">
        <f>SUM(O86/G82)</f>
        <v>#DIV/0!</v>
      </c>
    </row>
    <row r="87" spans="15:17" ht="21" customHeight="1">
      <c r="O87" s="26"/>
      <c r="Q87" s="33"/>
    </row>
    <row r="88" spans="15:17" ht="12.75">
      <c r="O88" s="26"/>
      <c r="Q88" s="33"/>
    </row>
    <row r="89" ht="12.75">
      <c r="Q89" s="33"/>
    </row>
    <row r="90" spans="14:17" ht="12.75">
      <c r="N90" s="25"/>
      <c r="O90" s="26"/>
      <c r="P90" s="27"/>
      <c r="Q90" s="28"/>
    </row>
    <row r="91" ht="15.75">
      <c r="C91" s="5"/>
    </row>
    <row r="92" spans="5:18" ht="12.75">
      <c r="E92" s="107"/>
      <c r="O92" s="35" t="s">
        <v>44</v>
      </c>
      <c r="P92" s="36" t="s">
        <v>45</v>
      </c>
      <c r="Q92" s="36" t="s">
        <v>46</v>
      </c>
      <c r="R92" s="37"/>
    </row>
    <row r="93" spans="14:18" ht="12.75">
      <c r="N93" s="38" t="s">
        <v>64</v>
      </c>
      <c r="O93" s="39">
        <f>P93/F81</f>
        <v>0</v>
      </c>
      <c r="P93" s="40">
        <f>SUM(P13,P32)</f>
        <v>0</v>
      </c>
      <c r="Q93" s="41" t="e">
        <f>SUM(O93/G82)</f>
        <v>#DIV/0!</v>
      </c>
      <c r="R93" s="42"/>
    </row>
    <row r="94" spans="14:18" ht="12.75">
      <c r="N94" s="43" t="s">
        <v>65</v>
      </c>
      <c r="O94" s="44">
        <f>P94/F81</f>
        <v>0</v>
      </c>
      <c r="P94" s="45">
        <f>SUM(P28,P45,P60)</f>
        <v>0</v>
      </c>
      <c r="Q94" s="41" t="e">
        <f>SUM(O94/G82)</f>
        <v>#DIV/0!</v>
      </c>
      <c r="R94" s="6"/>
    </row>
    <row r="95" spans="14:18" ht="12.75">
      <c r="N95" s="43" t="s">
        <v>66</v>
      </c>
      <c r="O95" s="39" t="e">
        <f>P95/F81</f>
        <v>#REF!</v>
      </c>
      <c r="P95" s="45" t="e">
        <f>SUM(P14,#REF!,P43,P61)</f>
        <v>#REF!</v>
      </c>
      <c r="Q95" s="41" t="e">
        <f>SUM(O95/G82)</f>
        <v>#REF!</v>
      </c>
      <c r="R95" s="42"/>
    </row>
    <row r="96" spans="14:18" ht="12.75">
      <c r="N96" s="43" t="s">
        <v>67</v>
      </c>
      <c r="O96" s="39">
        <f>P96/F81</f>
        <v>0</v>
      </c>
      <c r="P96" s="45">
        <f>SUM(P19,P44)</f>
        <v>0</v>
      </c>
      <c r="Q96" s="41" t="e">
        <f>SUM(O96/G82)</f>
        <v>#DIV/0!</v>
      </c>
      <c r="R96" s="6"/>
    </row>
    <row r="97" spans="14:18" ht="12.75">
      <c r="N97" s="43"/>
      <c r="O97" s="39"/>
      <c r="P97" s="45"/>
      <c r="Q97" s="41"/>
      <c r="R97" s="6"/>
    </row>
    <row r="98" spans="14:19" ht="12.75">
      <c r="N98" s="43" t="s">
        <v>68</v>
      </c>
      <c r="O98" s="39">
        <f>P98/F81</f>
        <v>0</v>
      </c>
      <c r="P98" s="45">
        <f>SUM(G28:G53)</f>
        <v>0</v>
      </c>
      <c r="Q98" s="41" t="e">
        <f>SUM(O98/G82)</f>
        <v>#DIV/0!</v>
      </c>
      <c r="R98" s="6"/>
      <c r="S98" s="25"/>
    </row>
    <row r="99" spans="14:19" ht="12.75">
      <c r="N99" s="46" t="s">
        <v>69</v>
      </c>
      <c r="O99" s="39">
        <f>P99/F81</f>
        <v>0</v>
      </c>
      <c r="P99" s="45">
        <f>SUM(G65:G78)</f>
        <v>0</v>
      </c>
      <c r="Q99" s="41" t="e">
        <f>SUM(O99/G82)</f>
        <v>#DIV/0!</v>
      </c>
      <c r="R99" s="6"/>
      <c r="S99" s="25"/>
    </row>
  </sheetData>
  <sheetProtection/>
  <printOptions/>
  <pageMargins left="0.2362204724409449" right="0.2362204724409449" top="0.7480314960629921" bottom="0.35433070866141736" header="0.31496062992125984" footer="0.31496062992125984"/>
  <pageSetup horizontalDpi="600" verticalDpi="600" orientation="portrait" paperSize="9" scale="50" r:id="rId1"/>
  <rowBreaks count="1" manualBreakCount="1">
    <brk id="54" max="255" man="1"/>
  </rowBreaks>
  <ignoredErrors>
    <ignoredError sqref="F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Miljöförvaltningen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Gunilla Hjorth</dc:creator>
  <cp:keywords/>
  <dc:description/>
  <cp:lastModifiedBy>Håkan Blanck</cp:lastModifiedBy>
  <cp:lastPrinted>2017-09-13T12:34:48Z</cp:lastPrinted>
  <dcterms:created xsi:type="dcterms:W3CDTF">2010-01-15T12:01:38Z</dcterms:created>
  <dcterms:modified xsi:type="dcterms:W3CDTF">2017-11-14T09:53:05Z</dcterms:modified>
  <cp:category/>
  <cp:version/>
  <cp:contentType/>
  <cp:contentStatus/>
</cp:coreProperties>
</file>